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cnavts-my.sharepoint.com/personal/frederic_nordera_carsat-bfc_fr/Documents/Dossiers FN/AA_Formation_2018/depistage risque machine/231219 DRUMES/"/>
    </mc:Choice>
  </mc:AlternateContent>
  <xr:revisionPtr revIDLastSave="335" documentId="11_354E56C41C696C5416CAC130B8476093AFC05950" xr6:coauthVersionLast="47" xr6:coauthVersionMax="47" xr10:uidLastSave="{C63BB577-551A-43B1-98E9-AF25F4F0082A}"/>
  <bookViews>
    <workbookView showHorizontalScroll="0" showSheetTabs="0" xWindow="28680" yWindow="-120" windowWidth="29040" windowHeight="15840" xr2:uid="{00000000-000D-0000-FFFF-FFFF00000000}"/>
  </bookViews>
  <sheets>
    <sheet name="Accueil" sheetId="60" r:id="rId1"/>
    <sheet name="Liens" sheetId="68" r:id="rId2"/>
    <sheet name="Norme" sheetId="69" r:id="rId3"/>
    <sheet name="présentation" sheetId="61" r:id="rId4"/>
    <sheet name="directives" sheetId="62" r:id="rId5"/>
    <sheet name="Obligations" sheetId="63" r:id="rId6"/>
    <sheet name="code" sheetId="64" r:id="rId7"/>
    <sheet name="domaine appli" sheetId="65" r:id="rId8"/>
    <sheet name="fonctionnement outil" sheetId="66" r:id="rId9"/>
    <sheet name="mise en pratique" sheetId="67" r:id="rId10"/>
    <sheet name="page de garde" sheetId="4" r:id="rId11"/>
    <sheet name="Sommaire" sheetId="16" r:id="rId12"/>
    <sheet name="mesures organisationnelles" sheetId="1" r:id="rId13"/>
    <sheet name="environnement" sheetId="14" r:id="rId14"/>
    <sheet name="protecteurs" sheetId="7" r:id="rId15"/>
    <sheet name="organes de service" sheetId="8" r:id="rId16"/>
    <sheet name="alerte signalisation" sheetId="9" r:id="rId17"/>
    <sheet name="isolation énergie" sheetId="10" r:id="rId18"/>
    <sheet name="émissions" sheetId="11" r:id="rId19"/>
    <sheet name="électricité incendie" sheetId="12" r:id="rId20"/>
    <sheet name="Synthèse" sheetId="15" r:id="rId21"/>
    <sheet name="Analyse" sheetId="17" r:id="rId22"/>
    <sheet name="notice" sheetId="18" r:id="rId23"/>
    <sheet name="fiche poste" sheetId="19" r:id="rId24"/>
    <sheet name="formation" sheetId="20" r:id="rId25"/>
    <sheet name="maintenance" sheetId="21" r:id="rId26"/>
    <sheet name="Entre extérieure" sheetId="22" r:id="rId27"/>
    <sheet name="consignation" sheetId="23" r:id="rId28"/>
    <sheet name="plain pied" sheetId="24" r:id="rId29"/>
    <sheet name="partie mobile" sheetId="25" r:id="rId30"/>
    <sheet name="bruit" sheetId="26" r:id="rId31"/>
    <sheet name="pollution" sheetId="27" r:id="rId32"/>
    <sheet name="engin" sheetId="28" r:id="rId33"/>
    <sheet name="Hauteur" sheetId="29" r:id="rId34"/>
    <sheet name="brûlure" sheetId="30" r:id="rId35"/>
    <sheet name="éclairage" sheetId="31" r:id="rId36"/>
    <sheet name="expli protecteurs" sheetId="32" r:id="rId37"/>
    <sheet name="transmission" sheetId="33" r:id="rId38"/>
    <sheet name="élément mobile" sheetId="34" r:id="rId39"/>
    <sheet name="enfermement" sheetId="35" r:id="rId40"/>
    <sheet name="projection" sheetId="36" r:id="rId41"/>
    <sheet name="organe service" sheetId="37" r:id="rId42"/>
    <sheet name="mise en marche" sheetId="38" r:id="rId43"/>
    <sheet name="sélection" sheetId="39" r:id="rId44"/>
    <sheet name="identification" sheetId="40" r:id="rId45"/>
    <sheet name="positionnement" sheetId="41" r:id="rId46"/>
    <sheet name="Vision" sheetId="42" r:id="rId47"/>
    <sheet name="actionnement inopiné" sheetId="43" r:id="rId48"/>
    <sheet name="arrêt normal" sheetId="44" r:id="rId49"/>
    <sheet name="arrêt urgence" sheetId="45" r:id="rId50"/>
    <sheet name="procédure arrêt urgence" sheetId="59" r:id="rId51"/>
    <sheet name="information" sheetId="46" r:id="rId52"/>
    <sheet name="avertissement" sheetId="47" r:id="rId53"/>
    <sheet name="énergie résiduelle" sheetId="48" r:id="rId54"/>
    <sheet name="isolation" sheetId="51" r:id="rId55"/>
    <sheet name="émission" sheetId="52" r:id="rId56"/>
    <sheet name="équipement complémentaire" sheetId="53" r:id="rId57"/>
    <sheet name="électrique" sheetId="54" r:id="rId58"/>
    <sheet name="alim élec" sheetId="55" r:id="rId59"/>
    <sheet name="élec statique" sheetId="56" r:id="rId60"/>
    <sheet name="champ magnétique" sheetId="57" r:id="rId61"/>
    <sheet name="incendie" sheetId="58" r:id="rId62"/>
  </sheets>
  <definedNames>
    <definedName name="_xlnm.Print_Titles" localSheetId="16">'alerte signalisation'!$2:$2</definedName>
    <definedName name="_xlnm.Print_Titles" localSheetId="19">'électricité incendie'!$2:$2</definedName>
    <definedName name="_xlnm.Print_Titles" localSheetId="18">émissions!$2:$2</definedName>
    <definedName name="_xlnm.Print_Titles" localSheetId="13">environnement!$2:$2</definedName>
    <definedName name="_xlnm.Print_Titles" localSheetId="17">'isolation énergie'!$2:$2</definedName>
    <definedName name="_xlnm.Print_Titles" localSheetId="12">'mesures organisationnelles'!$2:$2</definedName>
    <definedName name="_xlnm.Print_Titles" localSheetId="15">'organes de service'!$2:$2</definedName>
    <definedName name="_xlnm.Print_Titles" localSheetId="14">protecteurs!$2:$2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2" l="1"/>
  <c r="J21" i="12"/>
  <c r="J13" i="12"/>
  <c r="J17" i="12"/>
  <c r="J7" i="12"/>
  <c r="J3" i="12"/>
  <c r="K11" i="11"/>
  <c r="J7" i="11"/>
  <c r="J3" i="11"/>
  <c r="K22" i="10"/>
  <c r="J18" i="10"/>
  <c r="J15" i="10"/>
  <c r="J11" i="10"/>
  <c r="J7" i="10"/>
  <c r="J3" i="10"/>
  <c r="K22" i="9"/>
  <c r="J11" i="9"/>
  <c r="J18" i="9"/>
  <c r="J15" i="9"/>
  <c r="J7" i="9"/>
  <c r="K76" i="8"/>
  <c r="J58" i="8"/>
  <c r="J28" i="8"/>
  <c r="J21" i="8"/>
  <c r="J7" i="8"/>
  <c r="J72" i="8"/>
  <c r="J69" i="8"/>
  <c r="J66" i="8"/>
  <c r="J62" i="8"/>
  <c r="J54" i="8"/>
  <c r="J50" i="8"/>
  <c r="J46" i="8"/>
  <c r="J43" i="8"/>
  <c r="J35" i="8"/>
  <c r="J31" i="8"/>
  <c r="J25" i="8"/>
  <c r="J17" i="8"/>
  <c r="J13" i="8"/>
  <c r="J3" i="8"/>
  <c r="K47" i="7"/>
  <c r="J31" i="7"/>
  <c r="J27" i="7"/>
  <c r="J19" i="7"/>
  <c r="J15" i="7"/>
  <c r="J43" i="7"/>
  <c r="J40" i="7"/>
  <c r="J35" i="7"/>
  <c r="J23" i="7"/>
  <c r="J11" i="7"/>
  <c r="J8" i="7"/>
  <c r="J3" i="7"/>
  <c r="K53" i="14"/>
  <c r="J49" i="14"/>
  <c r="J38" i="14"/>
  <c r="J35" i="14"/>
  <c r="J45" i="14"/>
  <c r="J41" i="14"/>
  <c r="J31" i="14"/>
  <c r="J27" i="14"/>
  <c r="J23" i="14"/>
  <c r="J19" i="14"/>
  <c r="J15" i="14"/>
  <c r="J11" i="14"/>
  <c r="J7" i="14"/>
  <c r="J4" i="14"/>
  <c r="K44" i="1"/>
  <c r="J41" i="1"/>
  <c r="J38" i="1"/>
  <c r="J34" i="1"/>
  <c r="F41" i="1"/>
  <c r="F38" i="1"/>
  <c r="F34" i="1"/>
  <c r="F31" i="14"/>
  <c r="J30" i="1"/>
  <c r="J26" i="1"/>
  <c r="J25" i="1"/>
  <c r="J24" i="1"/>
  <c r="J18" i="1"/>
  <c r="J16" i="1"/>
  <c r="J7" i="1"/>
  <c r="J10" i="1"/>
  <c r="J4" i="1"/>
  <c r="J14" i="1"/>
  <c r="F4" i="1"/>
  <c r="F21" i="12"/>
  <c r="F17" i="12"/>
  <c r="F13" i="12"/>
  <c r="F11" i="12"/>
  <c r="F7" i="12"/>
  <c r="F3" i="12"/>
  <c r="F7" i="11"/>
  <c r="F3" i="11"/>
  <c r="F18" i="10"/>
  <c r="F15" i="10"/>
  <c r="F11" i="10"/>
  <c r="F7" i="10"/>
  <c r="F3" i="10"/>
  <c r="F18" i="9"/>
  <c r="F15" i="9"/>
  <c r="F11" i="9"/>
  <c r="F3" i="9"/>
  <c r="F7" i="9"/>
  <c r="F11" i="8"/>
  <c r="F39" i="8"/>
  <c r="F21" i="8"/>
  <c r="F58" i="8"/>
  <c r="F28" i="8"/>
  <c r="F7" i="8"/>
  <c r="F62" i="8"/>
  <c r="F72" i="8"/>
  <c r="F69" i="8"/>
  <c r="F66" i="8"/>
  <c r="F54" i="8"/>
  <c r="F50" i="8"/>
  <c r="F46" i="8"/>
  <c r="F43" i="8"/>
  <c r="F35" i="8"/>
  <c r="F31" i="8"/>
  <c r="F25" i="8"/>
  <c r="F17" i="8"/>
  <c r="F13" i="8"/>
  <c r="F3" i="8"/>
  <c r="F23" i="7"/>
  <c r="F32" i="1"/>
  <c r="F28" i="1"/>
  <c r="F22" i="1"/>
  <c r="F31" i="7"/>
  <c r="F27" i="7"/>
  <c r="F19" i="7"/>
  <c r="F15" i="7"/>
  <c r="F43" i="7"/>
  <c r="F40" i="7"/>
  <c r="F35" i="7"/>
  <c r="F11" i="7"/>
  <c r="F8" i="7"/>
  <c r="F3" i="7"/>
  <c r="F49" i="14"/>
  <c r="F38" i="14"/>
  <c r="F35" i="14"/>
  <c r="F45" i="14"/>
  <c r="F41" i="14"/>
  <c r="F27" i="14"/>
  <c r="F23" i="14"/>
  <c r="F19" i="14"/>
  <c r="F15" i="14"/>
  <c r="F11" i="14"/>
  <c r="F7" i="14"/>
  <c r="F4" i="14"/>
  <c r="F18" i="1"/>
  <c r="F10" i="1"/>
  <c r="F7" i="1"/>
  <c r="F30" i="1"/>
  <c r="F26" i="1"/>
  <c r="F25" i="1"/>
  <c r="F24" i="1"/>
  <c r="F16" i="1"/>
  <c r="F14" i="1"/>
  <c r="F11" i="11"/>
  <c r="F13" i="11"/>
  <c r="J47" i="7" l="1"/>
  <c r="L47" i="7" s="1"/>
  <c r="B4" i="15" s="1"/>
  <c r="J25" i="12"/>
  <c r="L25" i="12" s="1"/>
  <c r="B9" i="15" s="1"/>
  <c r="J11" i="11"/>
  <c r="L11" i="11" s="1"/>
  <c r="B8" i="15" s="1"/>
  <c r="J22" i="10"/>
  <c r="L22" i="10" s="1"/>
  <c r="B7" i="15" s="1"/>
  <c r="J76" i="8"/>
  <c r="L76" i="8" s="1"/>
  <c r="B5" i="15" s="1"/>
  <c r="J53" i="14"/>
  <c r="L53" i="14" s="1"/>
  <c r="B3" i="15" s="1"/>
  <c r="J44" i="1"/>
  <c r="L44" i="1" s="1"/>
  <c r="B2" i="15" s="1"/>
  <c r="J22" i="9"/>
  <c r="L22" i="9" s="1"/>
  <c r="B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K34" authorId="0" shapeId="0" xr:uid="{00000000-0006-0000-0000-000001000000}">
      <text>
        <r>
          <rPr>
            <b/>
            <sz val="9"/>
            <color indexed="81"/>
            <rFont val="Tahoma"/>
            <family val="2"/>
          </rPr>
          <t>Présentation de l'outil : contexte, mise en place, ...</t>
        </r>
        <r>
          <rPr>
            <sz val="9"/>
            <color indexed="81"/>
            <rFont val="Tahoma"/>
            <family val="2"/>
          </rPr>
          <t xml:space="preserve">
</t>
        </r>
      </text>
    </comment>
    <comment ref="K35" authorId="0" shapeId="0" xr:uid="{00000000-0006-0000-0000-000002000000}">
      <text>
        <r>
          <rPr>
            <b/>
            <sz val="9"/>
            <color indexed="81"/>
            <rFont val="Tahoma"/>
            <family val="2"/>
          </rPr>
          <t>Outil à remplir pour le dépistage des risques liés à l'utilisation de la machine</t>
        </r>
        <r>
          <rPr>
            <sz val="9"/>
            <color indexed="81"/>
            <rFont val="Tahoma"/>
            <family val="2"/>
          </rPr>
          <t xml:space="preserve">
</t>
        </r>
      </text>
    </comment>
    <comment ref="K36" authorId="0" shapeId="0" xr:uid="{00000000-0006-0000-0000-000003000000}">
      <text>
        <r>
          <rPr>
            <b/>
            <sz val="9"/>
            <color indexed="81"/>
            <rFont val="Tahoma"/>
            <family val="2"/>
          </rPr>
          <t>Liens sur les sites utiles à l'améloioration des machines en service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3" authorId="0" shapeId="0" xr:uid="{00000000-0006-0000-1200-000001000000}">
      <text>
        <r>
          <rPr>
            <b/>
            <sz val="9"/>
            <color indexed="81"/>
            <rFont val="Tahoma"/>
            <family val="2"/>
          </rPr>
          <t>remplir oui ou non dans cette colonne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3" authorId="0" shapeId="0" xr:uid="{00000000-0006-0000-1300-000001000000}">
      <text>
        <r>
          <rPr>
            <b/>
            <sz val="9"/>
            <color indexed="81"/>
            <rFont val="Tahoma"/>
            <family val="2"/>
          </rPr>
          <t>remplir oui ou non dans cette colonne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15" authorId="0" shapeId="0" xr:uid="{00000000-0006-0000-0A00-000001000000}">
      <text>
        <r>
          <rPr>
            <b/>
            <sz val="9"/>
            <color indexed="81"/>
            <rFont val="Tahoma"/>
            <family val="2"/>
          </rPr>
          <t>Cliquez pour accéder à la liste des thèmes à renseigner</t>
        </r>
        <r>
          <rPr>
            <sz val="9"/>
            <color indexed="81"/>
            <rFont val="Tahoma"/>
            <family val="2"/>
          </rPr>
          <t xml:space="preserve">
</t>
        </r>
      </text>
    </comment>
    <comment ref="E16" authorId="0" shapeId="0" xr:uid="{00000000-0006-0000-0A00-000002000000}">
      <text>
        <r>
          <rPr>
            <b/>
            <sz val="9"/>
            <color indexed="81"/>
            <rFont val="Tahoma"/>
            <family val="2"/>
          </rPr>
          <t>Retour à l'accueil principal</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A10" authorId="0" shapeId="0" xr:uid="{00000000-0006-0000-0B00-000001000000}">
      <text>
        <r>
          <rPr>
            <b/>
            <sz val="9"/>
            <color indexed="81"/>
            <rFont val="Tahoma"/>
            <family val="2"/>
          </rPr>
          <t>La synthèse montre le pourcentage d'amélioration possible par thématique.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4" authorId="0" shapeId="0" xr:uid="{00000000-0006-0000-0C00-000001000000}">
      <text>
        <r>
          <rPr>
            <b/>
            <sz val="9"/>
            <color indexed="81"/>
            <rFont val="Tahoma"/>
            <family val="2"/>
          </rPr>
          <t>remplir oui ou non dans cette colonne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4" authorId="0" shapeId="0" xr:uid="{00000000-0006-0000-0D00-000001000000}">
      <text>
        <r>
          <rPr>
            <b/>
            <sz val="9"/>
            <color indexed="81"/>
            <rFont val="Tahoma"/>
            <family val="2"/>
          </rPr>
          <t>remplir oui ou non dans cette colonne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3" authorId="0" shapeId="0" xr:uid="{00000000-0006-0000-0E00-000001000000}">
      <text>
        <r>
          <rPr>
            <b/>
            <sz val="9"/>
            <color indexed="81"/>
            <rFont val="Tahoma"/>
            <family val="2"/>
          </rPr>
          <t>remplir oui ou non dans cette colonne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3" authorId="0" shapeId="0" xr:uid="{00000000-0006-0000-0F00-000001000000}">
      <text>
        <r>
          <rPr>
            <b/>
            <sz val="9"/>
            <color indexed="81"/>
            <rFont val="Tahoma"/>
            <family val="2"/>
          </rPr>
          <t>remplir oui ou non dans cette colonne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3" authorId="0" shapeId="0" xr:uid="{00000000-0006-0000-1000-000001000000}">
      <text>
        <r>
          <rPr>
            <b/>
            <sz val="9"/>
            <color indexed="81"/>
            <rFont val="Tahoma"/>
            <family val="2"/>
          </rPr>
          <t>remplir oui ou non dans cette colonne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d825309</author>
  </authors>
  <commentList>
    <comment ref="E3" authorId="0" shapeId="0" xr:uid="{00000000-0006-0000-1100-000001000000}">
      <text>
        <r>
          <rPr>
            <b/>
            <sz val="9"/>
            <color indexed="81"/>
            <rFont val="Tahoma"/>
            <family val="2"/>
          </rPr>
          <t>remplir oui ou non dans cette colonne</t>
        </r>
      </text>
    </comment>
  </commentList>
</comments>
</file>

<file path=xl/sharedStrings.xml><?xml version="1.0" encoding="utf-8"?>
<sst xmlns="http://schemas.openxmlformats.org/spreadsheetml/2006/main" count="1263" uniqueCount="420">
  <si>
    <t>oui</t>
  </si>
  <si>
    <t>non</t>
  </si>
  <si>
    <t>I. Mesures organisationnelles</t>
  </si>
  <si>
    <t>Maintenance</t>
  </si>
  <si>
    <t>Réglage</t>
  </si>
  <si>
    <t>Le sol à proximité de la machine ou aux postes de travail est-il :</t>
  </si>
  <si>
    <t>Par:</t>
  </si>
  <si>
    <t>Des engins circulent-ils à proximité de la 
machine ?</t>
  </si>
  <si>
    <t>Si oui,</t>
  </si>
  <si>
    <t>Les ordres d’arrêt sont-ils prioritaires sur les ordres de marche ?</t>
  </si>
  <si>
    <t>En cas d’arrêt intempestif (rupture d’énergie) la machine peut-elle redémarrer en sécurité?</t>
  </si>
  <si>
    <t>Les différentes sources d’alimentation en énergie sont-elles condamnables ?</t>
  </si>
  <si>
    <t>La machine dispose-t-elle d’organes de service permettant son arrêt général ?</t>
  </si>
  <si>
    <t>Dispose-t-il des organes de service correspondant ?</t>
  </si>
  <si>
    <t>Existe-t-il une procédure de remise en marche ?</t>
  </si>
  <si>
    <t>Fiche de poste ?</t>
  </si>
  <si>
    <t>Formation au poste ?</t>
  </si>
  <si>
    <t>II. Environnement de la machine</t>
  </si>
  <si>
    <t>Un plan de prévention est-il formalisé ?</t>
  </si>
  <si>
    <t>Une analyse de risques commune est-elle effectuée ?</t>
  </si>
  <si>
    <t>III. Protecteurs et dispositifs de protection</t>
  </si>
  <si>
    <t>IV. Organes de service de mise en marche et d'arrêt</t>
  </si>
  <si>
    <t>V. Dispositifs d'alerte et de signalisation</t>
  </si>
  <si>
    <t>VI. Isolation et dissipation des énergies</t>
  </si>
  <si>
    <t>VII. Risques liés aux émissions de matières et de substances dangereuses</t>
  </si>
  <si>
    <t>Les consignes et la fiche de poste correspondent-elles à la pratique réelle des opérateurs et aux préconisations du constructeur ?</t>
  </si>
  <si>
    <t>Document validé le :</t>
  </si>
  <si>
    <t>Production</t>
  </si>
  <si>
    <t>Date(s)  du dépistage :</t>
  </si>
  <si>
    <t>Par l'opérateur ?</t>
  </si>
  <si>
    <t>La maintenance est-elle réalisée par une entreprise extérieure ?</t>
  </si>
  <si>
    <t>Sont-ils accessibles depuis chaque zone 
d’intervention ?</t>
  </si>
  <si>
    <t>Accidentellement en cas de rupture ou d’éclatement ?</t>
  </si>
  <si>
    <t>L’opérateur a-t-il besoin d’arrêter partiellement 
la machine ?</t>
  </si>
  <si>
    <t>La machine est-elle munie de dispositifs 
d’arrêt d’urgence ?</t>
  </si>
  <si>
    <t>Le contact avec des éléments de la machine ou des pièces produites génère-t-il des décharges d'origine électrostatique ?</t>
  </si>
  <si>
    <t>La machine est-elle identifiée comme émettant des champs électromagnétiques ?</t>
  </si>
  <si>
    <t>Questions pour la mise en évidence de risques.</t>
  </si>
  <si>
    <t>Un sélecteur verrouillable existe-il ?</t>
  </si>
  <si>
    <t>Les indications nécessaires sont-elles affichées et compréhensibles ?</t>
  </si>
  <si>
    <t>Sont-ils compris facilement, sans ambiguïté ?</t>
  </si>
  <si>
    <t>Existe-t-il des dispositifs protecteurs permettant notamment d'éviter qu'une élévation de température d'un élément ou des étincelles d'origine électrique ou mécanique puisse entraîner un incendie ou 
une explosion ?</t>
  </si>
  <si>
    <t>Existe-t-il des mesures de prévention en adéquation ?</t>
  </si>
  <si>
    <t>Les dispositifs d’isolement de la machine sont-ils facilement accessibles ?</t>
  </si>
  <si>
    <t>Est-il possible de monter ou descendre de la machine sans utiliser ces accès sécurisés ?</t>
  </si>
  <si>
    <t>Existe-t-il une procédure de consignation empêchant une mise en marche intempestive de la machine ?</t>
  </si>
  <si>
    <t>La procédure intègre-t-elle la déconsignation en 
sécurité ?</t>
  </si>
  <si>
    <t>Des charges suspendues sont-elles manœuvrées à proximité de la machine ?</t>
  </si>
  <si>
    <t>Pour l'opérateur, les postes de travail sont-ils convenablement éclairés en fonction des travaux à accomplir ?</t>
  </si>
  <si>
    <t>L’absence ou la défaillance d’un composant des dispositifs de protection ou des systèmes de verrouillage empêche-t-elle la mise en marche et provoque-t-elle l’arrêt des éléments mobiles ?</t>
  </si>
  <si>
    <t>Les dispositifs de protection sont-ils situés à une distance suffisante de la zone dangereuse, compatible avec le temps nécessaire pour obtenir l'arrêt des éléments mobiles ?</t>
  </si>
  <si>
    <t>Les protecteurs permettent-ils  l'observation du cycle de travail ?</t>
  </si>
  <si>
    <t>Sont-ils clairement localisables ?</t>
  </si>
  <si>
    <t>Des systèmes de purge existe-ils ?</t>
  </si>
  <si>
    <t>Existe-t-il un risque d’origine électrique pouvant résulter de pièces nues sous-tension ?</t>
  </si>
  <si>
    <t>Référence de la machine :</t>
  </si>
  <si>
    <t>Les protecteurs sont-ils de construction robuste, adaptés aux conditions d'utilisation ?</t>
  </si>
  <si>
    <t>VIII. Risques électrique, incendie, explosion</t>
  </si>
  <si>
    <t>Production :</t>
  </si>
  <si>
    <t>Réglage :</t>
  </si>
  <si>
    <t>Maintenance :</t>
  </si>
  <si>
    <t>Des fabrications spéciales imposent-elles une modification temporaire de la machine ?</t>
  </si>
  <si>
    <t>Des mesures compensatoires sont-elles mises en place ?</t>
  </si>
  <si>
    <t>Observations, suites à donner :</t>
  </si>
  <si>
    <t>Annotations</t>
  </si>
  <si>
    <t>La machine a-t-elle été modifiée ?</t>
  </si>
  <si>
    <t>Quels moyens sont donnés aux salariés  pour la connaissance des risques et des modes opératoires :</t>
  </si>
  <si>
    <t>Phases de travail</t>
  </si>
  <si>
    <t>Existe-t-il une procédure d'accueil pour vérifier que les intervenants extérieurs ont connaissance du plan de prévention et des mesures associées ?</t>
  </si>
  <si>
    <t>Notice d'instructions ?</t>
  </si>
  <si>
    <t>La production de la machine correspond-elle aux préconisations du constructeur ?</t>
  </si>
  <si>
    <t>Répondre ci-dessous</t>
  </si>
  <si>
    <t>Prudence, cliquez !</t>
  </si>
  <si>
    <t>Prudence, cliquez ! Répondre ci-dessous</t>
  </si>
  <si>
    <t>Alerte…</t>
  </si>
  <si>
    <t>Entreprise :</t>
  </si>
  <si>
    <t>‼</t>
  </si>
  <si>
    <t>Synthèse</t>
  </si>
  <si>
    <t>Retour page de garde</t>
  </si>
  <si>
    <t>Thème suivant</t>
  </si>
  <si>
    <t>Accès Synthèse</t>
  </si>
  <si>
    <t>amélioration possible</t>
  </si>
  <si>
    <t>Marge d'amélioration</t>
  </si>
  <si>
    <t>Thème précédent</t>
  </si>
  <si>
    <t>Pour retourner au thème, cliquez sur son titre</t>
  </si>
  <si>
    <t>Pour accéder au thème, cliquez sur son titre</t>
  </si>
  <si>
    <t>&gt;&gt; Analyse de risque</t>
  </si>
  <si>
    <t>L’analyse des risques constitue une étape cruciale de la démarche de prévention. Elle en est le point de départ. L’identification et l’analyse des risques permettent de définir les actions de prévention les plus appropriées, couvrant les dimensions techniques, humaines et organisationnelles. En effet, comment lutter efficacement contre les risques si on ne les connaît pas précisément ?</t>
  </si>
  <si>
    <t>L’analyse des risques consiste tout d’abord à identifier les dangers :</t>
  </si>
  <si>
    <t>Identifier les dangers, c’est connaître tous les facteurs susceptibles de causer un dommage à la santé des salariés.</t>
  </si>
  <si>
    <t>Ensuite il s’agit d’étudier les conditions d’exposition du personnel à ces dangers.</t>
  </si>
  <si>
    <t>Le présent document est une base d’analyse qui pourra servir à la rédaction des modes opératoires ou des fiches de poste.</t>
  </si>
  <si>
    <t>&gt;&gt; Notice d’instructions</t>
  </si>
  <si>
    <t>Le fabricant doit fournir des informations détaillées, rassemblées dans une notice d’instructions rédigées en français qui précise les conditions d’utilisation et les limites d’emploi. Elle fournit les informations nécessaires à l’installation, à la mise en service, à l’utilisation, et à toutes les opérations de réglage et de maintenance. Ces informations doivent permettre de connaître les risques présentés par la machine fournie et ainsi aider les utilisateurs à mettre en oeuvre les mesures adaptées, quelles que soient les opérations à effectuer.</t>
  </si>
  <si>
    <t>En cas d’absence, il est donc utile de demander la notice d’instructions au fabricant si celui-ci est connu et toujours existant.</t>
  </si>
  <si>
    <t>&gt;&gt; Fiche de poste</t>
  </si>
  <si>
    <t>L'employeur doit informer de manière appropriée les travailleurs chargés de l'utilisation ou de la maintenance des machines :</t>
  </si>
  <si>
    <t>- de leurs conditions d'utilisation ou de maintenance ;</t>
  </si>
  <si>
    <t>- des instructions ou consignes les concernant ;</t>
  </si>
  <si>
    <t>- de la conduite à tenir face aux situations anormales prévisibles ;</t>
  </si>
  <si>
    <t>- des conclusions tirées de l'expérience acquise permettant de supprimer certains risques.</t>
  </si>
  <si>
    <t>Le recours à des fiches de poste permet d’adapter l’information à délivrer en fonction des différentes catégories d’opérateurs. Ces fiches doivent être validées avant mise en exploitation de la machine. Ce sera notamment le cas pour la procédure de consignation / déconsignation pour mettre les machines dans un état énergétique nul.</t>
  </si>
  <si>
    <t>Référence bibliographique : ED126</t>
  </si>
  <si>
    <t>&gt;&gt; Expérience acquise</t>
  </si>
  <si>
    <t>L’expérience acquise consiste notamment à prendre en compte les accidents et incidents qui surviennent, à les considérer non pas comme une fatalité, mais comme révélateur de la non fiabilité d'une situation de travail : s'y arrêter, y réfléchir, agir en conséquence, prendre le temps d'en tirer les enseignements pour éviter leur renouvellement.</t>
  </si>
  <si>
    <t>&gt;&gt; Formation des opérateurs</t>
  </si>
  <si>
    <t>Toute personne qui intervient sur une machine ou l’utilise doit recevoir une formation spécifique et adaptée pour connaître les risques liés à son utilisation. La formation porte non seulement sur l’utilisation de ses équipements, mais aussi sur les conditions d’exécution des travaux. En outre, lors de la mise en service d’un matériel neuf, il est souhaitable qu’un accompagnement, une démonstration, soient effectués par le personnel technique du fabricant.</t>
  </si>
  <si>
    <t>Former les salariés à la sécurité constitue une obligation légale de l’employeur et fait partie intégrante de la politique de prévention qu'il doit mettre en oeuvre.</t>
  </si>
  <si>
    <t>&gt;&gt; Maintenance préventive</t>
  </si>
  <si>
    <t>L’entretien régulier et planifié des équipements réduit les risques de panne et les interventions d’urgence, toujours plus dangereuses. La maintenance préventive est également plus facile à intégrer dans les plannings d’activité de l’entreprise, ce qui contribue à limiter les tensions potentielles avec les équipes de production.</t>
  </si>
  <si>
    <t>Référence bibliographique : ED129</t>
  </si>
  <si>
    <t>&gt;&gt; Intervention des opérateurs de maintenance (y compris sous-traitant)</t>
  </si>
  <si>
    <t>Avant d’effectuer une intervention sur des machines :</t>
  </si>
  <si>
    <t>Des procédures doivent être formalisées pour le personnel de l’entreprise et elles seront incluses dans les plans de prévention pour le personnel extérieur.</t>
  </si>
  <si>
    <t>Référence bibliographique : ED941</t>
  </si>
  <si>
    <t>&gt;&gt; Procédure de consignation</t>
  </si>
  <si>
    <t>Des équipements de travail mis à l'arrêt lors d'opérations (interventions ou travaux) sont à l'origine d'accidents du travail aux conséquences souvent graves ; ces accidents sont dus au contact d'un ou plusieurs salarié(s) avec :</t>
  </si>
  <si>
    <t>Dans la majorité des cas, la victime se croyait en sécurité, mais la consignation s'est avérée incomplète. Une procédure de consignation adaptée se compose :</t>
  </si>
  <si>
    <t>A chaque procédure de consignation doit correspondre une procédure de déconsignation pour s’assurer que la machine peut être remis en fonctionnement en assurant la sécurité des personnes et des équipements.</t>
  </si>
  <si>
    <t>Référence bibliographique : ED6109</t>
  </si>
  <si>
    <t>&gt; des pièces mécaniques effectuant un mouvement imprévu.</t>
  </si>
  <si>
    <t>&gt; des pièces nues sous tension électrique ;</t>
  </si>
  <si>
    <t>&gt; des fluides sous pression (hydraulique, vapeur, produits chimiques dangereux...) ;</t>
  </si>
  <si>
    <t>&gt; d’une séparation de cet équipement de ses sources d’énergie ;</t>
  </si>
  <si>
    <t>&gt; d’une condamnation de cette séparation, toujours signalée, avec dissipation des énergies accumulées ;</t>
  </si>
  <si>
    <t>&gt; d’une vérification de l’absence d’énergie sur l’équipement ;</t>
  </si>
  <si>
    <t>&gt; d’une évacuation des produits solides pouvant présenter des risques de chute lors de l’intervention ;</t>
  </si>
  <si>
    <t>&gt; d’une signalisation de la consignation et, si nécessaire, de la zone d’intervention.</t>
  </si>
  <si>
    <t>&gt; les modes opératoires à mettre en oeuvre sont définis et les risques sont analysés ;</t>
  </si>
  <si>
    <t>&gt; les mesures appropriées pour éliminer ces risques sont prises ;</t>
  </si>
  <si>
    <t>&gt; le personnel chargé de cette intervention possède les aptitudes et compétences requises ;</t>
  </si>
  <si>
    <t>&gt; ce personnel dispose des documents à jour et moyens nécessaires au bon déroulement de l’intervention, et il les utilise de façon conforme aux préconisations du fabricant et de l’entreprise.</t>
  </si>
  <si>
    <t>&gt;&gt; Risque d’accidents de plain-pied</t>
  </si>
  <si>
    <t>Afin d’éviter le risque de glisser, il faut veiller à ce que les surfaces de la machine sur lesquelles on peut supposer que des personnes se déplaceront ou stationneront aient une résistance à la glissade adéquate compte tenu des conditions d’utilisation. L’accumulation de substances telles que l’eau, l’huile ou la graisse, la terre, les poussières, la neige ou la glace tendent à accroître le risque de glisser. Les surfaces sur lesquelles des personnes sont susceptibles de se déplacer ou de stationner doivent, lorsque cela est possible, être conçues et situées de manière à éviter la présence de telles substances ou être conçues de façon à ce qu’elles ne s’accumulent pas ou puissent être drainées. Aux endroits qui risquent de rester humides, les surfaces lisses doivent être évitées.</t>
  </si>
  <si>
    <t>Une attention doit être portée à la localisation et à la fixation de câbles et de conduites pour éviter de créer des obstacles qui donnent lieu à un risque de trébucher.</t>
  </si>
  <si>
    <t>&gt;&gt; Risque de contact avec des parties mobiles de la machine</t>
  </si>
  <si>
    <t>Le contact avec des parties mobiles de la machine peut provoquer des blessures par impact, coupure ou sectionnement, cisaillement, pénétration ou perforation, écrasement.</t>
  </si>
  <si>
    <t>Diverses mesures liées à l’environnement peuvent être prises pour éviter les dangers ou réduire les risques dus au contact avec ces parties mobiles.</t>
  </si>
  <si>
    <t>Il faut veiller, par exemple, à ce qu’une distance suffisante existe entre les parties mobiles et les éléments fixes qui les entoure afin d’éviter le risque d’écrasement (enceinte grillagée, mur, palette, benne, …).</t>
  </si>
  <si>
    <t>Dans certains cas, il est possible de limiter les forces et les niveaux d’énergie des pièces mobiles de façon à éliminer les dommages au corps humain.</t>
  </si>
  <si>
    <t>Référence bibliographique : ED6122 Page 23</t>
  </si>
  <si>
    <t>&gt;&gt; Bruit au poste de travail</t>
  </si>
  <si>
    <t>Le bruit constitue une nuisance majeure dans le milieu professionnel.</t>
  </si>
  <si>
    <t>Il peut provoquer des surdités mais aussi stress et fatigue qui, à la longue, ont des conséquences sur la santé du salarié et la qualité de son travail.</t>
  </si>
  <si>
    <t>De plus une incompréhension entre deux personnes due au bruit peut être cause d’accident du travail.</t>
  </si>
  <si>
    <t>Des moyens existent pour limiter l’exposition des travailleurs aux nuisances sonores. Du traitement acoustique des locaux à l’encoffrement des machines bruyantes, les mesures collectives de lutte contre le bruit sont les plus efficaces.</t>
  </si>
  <si>
    <t>Référence bibliographique : ED6035</t>
  </si>
  <si>
    <t>&gt;&gt; Pollution du poste de travail</t>
  </si>
  <si>
    <t>En cas de pollution provenant d’autres machines (poussières, bruit, …), on essaiera de mettre à l’écart, suivant les opportunités :</t>
  </si>
  <si>
    <t>On peut dans certains cas, isolé uniquement le poste de commande si cela ne génère pas d’autres risques (voir paragraphe Organes de service de mise en marche et d'arrêt).</t>
  </si>
  <si>
    <t>&gt; le poste émetteur,</t>
  </si>
  <si>
    <t>&gt; le poste contaminé.</t>
  </si>
  <si>
    <t>&gt;&gt; Présence de circulation d’engins ou de manoeuvre de charges suspendues à proximité du poste de travail</t>
  </si>
  <si>
    <t>En cas de circulation d’engins ou de manoeuvres de charges suspendues à proximité du poste de travail, on privilégiera la déviation (physique) de la circulation ou des manoeuvres si cela est possible. Sinon, on s’attachera à séparer matériellement les flux.</t>
  </si>
  <si>
    <t>Les consignes aux chauffeurs ou pontiers de faire attention ou de réduire leur vitesse ne peuvent garantir d’un accident.</t>
  </si>
  <si>
    <t>&gt;&gt; Risque de chute de hauteur</t>
  </si>
  <si>
    <t>Les machines sont installées et équipées pour éviter les dangers dus à des chutes de hauteur.</t>
  </si>
  <si>
    <t>L’exigence s’applique aux parties de la machine telles que les marchepieds, les plates-formes de travail, les coursives, les passerelles, les rampes, les marches, les échelles, les escabeaux, les planchers, les marches des escaliers mécaniques ou les tapis des tapis roulants.</t>
  </si>
  <si>
    <t>Lorsqu’il existe un risque de chute, les zones concernées doivent être équipées des protecteurs, garde-corps ou mains courantes nécessaires pour prévenir les chutes.</t>
  </si>
  <si>
    <t>Référence bibliographique : ED6110 Pages 14 et 15</t>
  </si>
  <si>
    <t>&gt;&gt; Risque de brûlure</t>
  </si>
  <si>
    <t>Les températures indiquées dans l’outil sont données à titre indicatives. A ces températures, on peut commencer à se poser la question du risque de brûlure. Les normes EN ISO 13732, parties 1 et 3, fournissent des lignes directrices pour l’évaluation du risque de blessures dû au contact avec des surfaces chaudes et des surfaces froides.</t>
  </si>
  <si>
    <t>Le contact ou la proximité avec des éléments chauds de la machine ou des matériaux chauds utilisés ou produits par la machine peut être responsable de malaises, de douleurs ou de brûlures.</t>
  </si>
  <si>
    <t>Le contact avec des éléments ou des matériaux très froids peut provoquer l’engourdissement ou des gelures. L’exposition répétée au froid peut endommager les nerfs et les vaisseaux.</t>
  </si>
  <si>
    <t>Des mesures de protection doivent être prises pour éviter le contact dangereux ou la proximité dangereuse avec les zones concernées, soit en les situant à une distance suffisante par rapport aux positions normalement accessibles aux personnes, soit en équipant des protecteurs ou d’autres structures de protection de l’isolant thermique nécessaire.</t>
  </si>
  <si>
    <t>&gt;&gt; Eclairage des zones de travail</t>
  </si>
  <si>
    <t>Voir et être vu conditionne le travail en sécurité.</t>
  </si>
  <si>
    <t>La machine doit avoir un éclairage incorporé, adapté aux opérations, là où, malgré un éclairage ambiant ayant une intensité normale, l’absence d’un tel dispositif pourrait créer un risque.</t>
  </si>
  <si>
    <t>La machine ne doit avoir ni zone d’ombre gênante, ni éblouissement irritant, ni effet stroboscopique dangereux, sur les éléments mobiles, dus à l’éclairage.</t>
  </si>
  <si>
    <t>Les parties intérieures qui doivent être inspectées et réglées fréquemment, ainsi que les zones d’entretien, doivent être munies de dispositifs d’éclairage appropriés.</t>
  </si>
  <si>
    <t>Une distinction est établie entre les dispositifs de protection et les protecteurs, étant donné que les premiers ne constituent pas une barrière matérielle entre la personne exposée et la zone dangereuse, mais réduisent les risques.</t>
  </si>
  <si>
    <t>On distingue trois types de protecteurs : les protecteurs fixes, les protecteurs mobiles avec dispositif de verrouillage et les protecteurs réglables limitant l’accès.</t>
  </si>
  <si>
    <t>Ils sont définis comme des éléments fournissant une protection au moyen d’une barrière matérielle telle qu’un boîtier, un bouclier, un capot, un écran, une porte, une enceinte ou une barrière, par exemple.</t>
  </si>
  <si>
    <t>Les protecteurs fixes doivent être fixés au moyen de systèmes qui ne peuvent être ouverts ou démontés qu’avec des outils.</t>
  </si>
  <si>
    <t>Lorsque l’on constate qu’un protecteur est démonté, il faut se poser la question : ce protecteur est-il adapté aux besoins des opérateurs (fréquence de maintenance, gêne pour la visualisation du travail,…) ?</t>
  </si>
  <si>
    <t>Les protecteurs mobiles avec dispositif de verrouillage doivent être conçus et incorporés au système de commande de manière à ce que:</t>
  </si>
  <si>
    <t>La fermeture d’un protecteur mobile avec dispositif de verrouillage doit autoriser la mise en marche mais en aucun cas la commander (voir chapitre Organes de service de mise en marche et d'arrêt).</t>
  </si>
  <si>
    <t>Lorsque le temps d’arrêt de l’élément dangereux est supérieur au temps d’accès de l’opérateur alors il est nécessaire de mettre en place un interverrouillage. Ce système empêchera toute ouverture du protecteur tant que le danger sera présent.</t>
  </si>
  <si>
    <t>Les dispositifs de protection comprennent, par exemple, les dispositifs de commande bi-manuelle, des dispositifs de protection sensibles tels que les tapis, les bords, les barres et les câbles sensibles à la pression, des dispositifs de protection optoélectronique tels que les barrages immatériels, les scanners laser et les caméras de sécurité.</t>
  </si>
  <si>
    <t>Les exigences applicables aux dispositifs de protection sont semblables à celles qui s’appliquent aux protecteurs mobiles avec dispositif de verrouillage, étant donné qu’elles poursuivent le même objectif de garantir que les opérateurs n’entrent pas en contact avec des éléments mobiles en mouvement.</t>
  </si>
  <si>
    <t>Le réglage des dispositifs de protection doit nécessiter une action volontaire.</t>
  </si>
  <si>
    <t>Référence bibliographique : ED6122 Pages 29 à 38 (protecteurs) et pages 39 à 70 (dispositifs de protection)</t>
  </si>
  <si>
    <t>&gt; les éléments mobiles ne puissent être mis en mouvement tant que l’opérateur peut les atteindre,</t>
  </si>
  <si>
    <t>&gt; les personnes ne puissent atteindre les éléments mobiles tant qu’ils sont en mouvement, et</t>
  </si>
  <si>
    <t>&gt;&gt; Eléments mobiles de transmission</t>
  </si>
  <si>
    <t>Il s’agit d’éléments mobiles qui transmettent l’énergie mécanique aux éléments mobiles concourant au travail (poulie, courroie, engrenage, arbre de transmission, vérin, roue, galet,…).</t>
  </si>
  <si>
    <t>Pour ces éléments, la présence de protecteurs empêchant l'accès aux zones dangereuses ou arrêtant les mouvements d'éléments dangereux avant que les travailleurs puissent les atteindre est obligatoire.</t>
  </si>
  <si>
    <t>&gt;&gt; Eléments mobiles concourant à l'exécution du travail</t>
  </si>
  <si>
    <t>Il s’agit d’éléments mobiles qui contribuent à agir sur la matière à travailler, à serrer ou à transporter (mandrins et son outil, mors de serrage, tapis de convoyage, cylindre de laminage ou d’impression, bras de malaxage,…)</t>
  </si>
  <si>
    <t>Ces éléments sont disposés, protégés, commandés ou équipés de telle sorte que les opérateurs ne puissent atteindre la zone dangereuse.</t>
  </si>
  <si>
    <t>Seulement, contrairement aux organes de transmission, à défaut, s’ils ne peuvent être rendus inaccessibles en tout ou partie pendant leur fonctionnement compte tenu des opérations à accomplir qui nécessitent l'intervention de l'opérateur, ces éléments mobiles sont munis de protecteurs ou dispositifs de protection qui limitent l'accessibilité et interdisent l'accès aux parties des éléments non nécessaire au travail.</t>
  </si>
  <si>
    <t>A défaut les équipements de travail sont disposés, protégés, commandés ou équipés de façon à réduire les risques au minimum.</t>
  </si>
  <si>
    <t>Référence bibliographique : ED6122 Pages 71 et 72</t>
  </si>
  <si>
    <t>&gt;&gt; Risque d’enfermement</t>
  </si>
  <si>
    <t>Le risque concerne tous les postes de travail situés dans un espace clos de la machine (encoffrement, fosse,…).</t>
  </si>
  <si>
    <t>Une attention doit être accordée au risque qu’une personne reste prisonnière d’un poste de travail en hauteur.</t>
  </si>
  <si>
    <t>La machine doit être équipée de moyens empêchant qu’une personne y soit enfermée ou, si ce n’est pas possible, lui permettant de demander de l’aide.</t>
  </si>
  <si>
    <t>&gt;&gt; Risque de projection, de rupture ou d’éclatement</t>
  </si>
  <si>
    <t>Les machines sont installées et équipées pour éviter les dangers dus des projections d'objets tels que des pièces travaillées ou fragments de pièces travaillées, des outils ou fragments d’outils, des déchets, des éclats, des copeaux, des pierres, …</t>
  </si>
  <si>
    <t>Les dangers associés à la rupture en service peuvent être dus, par exemple, à la ruine de la machine elle-même ou de ses éléments ou au mouvement incontrôlé ou à l’éjection incontrôlée d’éléments de la machine en raison de la défaillance de composants ou de sous-ensembles.</t>
  </si>
  <si>
    <t>Certaines conditions d’utilisation, telles que la chaleur ou le froid extrême, les atmosphères corrosives, l’humidité ou les rayonnements, peuvent affecter la résistance de certains matériaux et assemblages. La vitesse excessive, par exemple, d’outils rotatifs peut donner lieu à un risque de rupture.</t>
  </si>
  <si>
    <t>Il se peut que certaines pièces de la machine, sujettes à une usure pouvant entraîner la rupture, doivent être inspectées périodiquement par l’utilisateur et réparées ou remplacées, le cas échéant.</t>
  </si>
  <si>
    <t>Au besoin, installer des protecteurs afin d’éviter que les objets éjectés n’atteignent des personnes.</t>
  </si>
  <si>
    <t>Les protections par détection de personne ou par dispositif de validation sans mesure compensatoire sont, de fait, à proscrire en présence de ces risques.</t>
  </si>
  <si>
    <t>Penser également à vérifier le positionnement par rapport aux autres postes de travail.</t>
  </si>
  <si>
    <t>Organes de service de mise en marche et d'arrêt</t>
  </si>
  <si>
    <t>Les organes de service sont des parties du système de commande qui détectent des signaux d’entrée émis par les opérateurs, généralement au moyen d’une pression de la main ou du pied. Il existe de nombreux types différents d’organes de service, entre autres des boutons-poussoirs, des leviers, des commutateurs, des poignées, des curseurs, des manches, des volants, des pédales, des claviers et des écrans tactiles.</t>
  </si>
  <si>
    <t>Les organes de service peuvent être situés sur la machine même ou, dans le cas de systèmes de commande à distance, à une certaine distance de la machine à laquelle ils sont reliés, par exemple, par des fils ou des signaux radios, optiques ou acoustiques (sonars).</t>
  </si>
  <si>
    <t>&gt;&gt; Mise en marche</t>
  </si>
  <si>
    <t>Seule l'action d'un opérateur sur l'organe de service prévu à cet effet permet la mise en marche.</t>
  </si>
  <si>
    <t>Sauf si cette mise en marche, obtenue autrement, ne présente aucun risque pour les opérateurs intéressés.</t>
  </si>
  <si>
    <t>Cette disposition ne s'applique pas à la mise en marche d'un équipement de travail résultant de la séquence normale d'un cycle automatique. En revanche, si l’arrêt a été obtenu par l’ouverture d’un protecteur, dans ce cas, la fermeture de ce dernier autorisera de nouveau le cycle mais ne le déclenchera pas.</t>
  </si>
  <si>
    <t>&gt;&gt; Sélection des modes de commande ou de fonctionnement</t>
  </si>
  <si>
    <t>Si la machine a été conçue et construite pour permettre son utilisation selon plusieurs modes de commande ou de fonctionnement exigeant des mesures de protection/ou des procédures de travail différentes, elle doit être munie d’un sélecteur de mode verrouillable dans chaque position.</t>
  </si>
  <si>
    <t>Chaque position du sélecteur doit être clairement identifiable et doit correspondre à un seul mode de commande ou de fonctionnement.</t>
  </si>
  <si>
    <t>Le mode de commande ou de fonctionnement sélectionné doit avoir la priorité sur tous les autres modes de commande ou de fonctionnement, à l’exception de l’arrêt d’urgence.</t>
  </si>
  <si>
    <t>Le sélecteur peut être remplacé par d’autres moyens de sélection permettant de limiter l’utilisation de certaines fonctions de la machine à certaines catégories d’opérateurs.</t>
  </si>
  <si>
    <t>Si, pour certaines opérations, la machine doit pouvoir fonctionner alors qu’un protecteur a été déplacé ou retiré et/ou qu’un dispositif de protection a été neutralisé, le sélecteur de mode de commande ou de fonctionnement doit simultanément :</t>
  </si>
  <si>
    <t>Si ces quatre conditions ne peuvent être remplies simultanément, le sélecteur de mode de commande ou de fonctionnement doit activer d’autres mesures de protection conçues et construites de manière à garantir une zone de travail sûre.</t>
  </si>
  <si>
    <t>En outre, à partir du poste de réglage, l’opérateur doit avoir la maîtrise du fonctionnement des éléments sur lesquels il agit.</t>
  </si>
  <si>
    <t>Référence bibliographique : ED6122 Pages 71 à 76</t>
  </si>
  <si>
    <t>&gt; désactiver tous les autres modes de commande ou de fonctionnement,</t>
  </si>
  <si>
    <t>&gt; n’autoriser la mise en oeuvre des fonctions dangereuses que par des organes de service nécessitant une action maintenue,</t>
  </si>
  <si>
    <t>&gt; n’autoriser la mise en oeuvre des fonctions dangereuses que dans des conditions de risque réduit (vitesse lente, fonctionnement par à-coups) tout en évitant tout danger découlant d’un enchaînement de séquences,</t>
  </si>
  <si>
    <t>&gt; empêcher toute mise en oeuvre des fonctions dangereuses par une action volontaire ou involontaire sur les capteurs de la machine.</t>
  </si>
  <si>
    <t>&gt;&gt; Identification des organes de service</t>
  </si>
  <si>
    <t>Les organes de services sont clairement visibles et identifiables.</t>
  </si>
  <si>
    <t>Ils font, en tant que de besoin, l'objet d'un marquage approprié.</t>
  </si>
  <si>
    <t>Ce paragraphe relatif à la visibilité et l’identification claire des organes de service a pour but de permettre aux opérateurs d’utiliser les organes sans hésitation et d’éviter les commandes intempestives résultant du fait que l’opérateur confond un organe de service avec un autre.</t>
  </si>
  <si>
    <t>Les opérateurs (dont intérimaires ou stagiaires) étant souvent tenus d’exécuter différentes tâches et d’utiliser plusieurs machines différentes dans le cadre de leur activité, il est important d’identifier les organes de service en utilisant dans la mesure du possible des couleurs, des formes et des pictogrammes standardisés de sorte que les opérateurs ne soient pas surpris lorsqu’ils changent de tâche ou passent d’une machine à une autre.</t>
  </si>
  <si>
    <t>On veillera à ce que les couleurs conventionnelles soient respectées, rouge par exemple pour les boutons d’arrêt d’urgence.</t>
  </si>
  <si>
    <t>&gt;&gt; Positionnement des organes de service</t>
  </si>
  <si>
    <t>L’emplacement et le positionnement des organes de service hors des zones dangereuses sont l’un des moyens d’éviter l’exposition des opérateurs aux dangers. Cette exigence doit être appliquée en tenant compte non seulement des zones où il existe un risque de contact direct avec des éléments dangereux de la machine, mais aussi des zones où il peut y avoir des risques liés à des objets éjectés ou des émissions provenant de la machine. Les façons de remplir ces exigences incluent, par exemple, la localisation des organes de service à une distance suffisante par rapport aux éléments mobiles. Dans ce cas, les organes de services mobiles ne peuvent pas être utilisés.</t>
  </si>
  <si>
    <t>Les organes situés en dehors des zones dangereuses ne doivent pas être accessibles par l’opérateur depuis ces zones.</t>
  </si>
  <si>
    <t>Lorsqu’il est nécessaire de déroger à cette règle générale, par exemple, dans les cas où des organes de service doivent être disponibles dans une zone dangereuse à des fins de réglage ou de maintenance, l'exigence peut être satisfaite en fournissant un mode de réglage ou de maintenance dont la sélection déclenche des mesures compensatoires telles qu’une vitesse réduite et/ou un mouvement par à-coups. La disponibilité d'organes de service d’arrêt d’urgence dans des zones dangereuses est également une exception à la règle générale.</t>
  </si>
  <si>
    <t>En complément à cette exigence, le positionnement des organes de service doit tenir compte des tâches que les opérateurs doivent exécuter et des modes opératoires correspondants, de la position et des caractéristiques des postes de travail ou des positions de travail, de la question de savoir si les opérateurs sont susceptibles d’être debout ou assis et de la nécessité pour les opérateurs d’observer certaines parties de la machine tout en utilisant les organes de service.</t>
  </si>
  <si>
    <t>L’agencement des organes de service doit également tenir compte de la position des parties de la machine affectée par leur utilisation, conformément à des conventions acceptées communément. Par exemple, un organe de service commandant des parties de la machine à droite de l’opérateur doit être positionné à la droite du poste de travail ; un organe commandant un mouvement vers le haut doit être positionné au-dessus d’un organe commandant un mouvement vers le bas, etc.</t>
  </si>
  <si>
    <t>Lorsque des organes de service doivent être actionnés dans une séquence donnée, ils devraient être disposés en fonction de cette séquence. Les organes commandant des fonctions associées devraient être regroupés et les organes commandant des fonctions non associées devraient être clairement séparés.</t>
  </si>
  <si>
    <t>Les organes de service qui sont susceptibles d’être utilisés plus fréquemment ou qui doivent être utilisés en continu devraient être positionnés dans la zone centrale du champ de vision de l’opérateur et dans la zone de portée immédiate où ils peuvent être atteints sans se pencher.</t>
  </si>
  <si>
    <t>&gt;&gt; Vision sur les zones dangereuses</t>
  </si>
  <si>
    <t>S’il existe un risque que des personnes puissent pénétrer à l’intérieur des zones dangereuses, l’opérateur doit pouvoir s'assurer que personne ne se trouve dans les zones dangereuses de la machine avant le démarrage de celle-ci.</t>
  </si>
  <si>
    <t>Les personnes concernées peuvent être d’autres opérateurs de production ou d’autres personnes exposées telles que des opérateurs de maintenance. Dans le cas des zones dangereuses situées dans l’environnement de la machine, les personnes éventuellement exposées peuvent aussi être des visiteurs.</t>
  </si>
  <si>
    <t>Si les machines ne peuvent être conçues de manière telle que l’opérateur qui en commande le démarrage dispose d’une vision directe adéquate des zones dangereuses depuis son poste de commande, des aides à la vision indirecte peuvent être fournies, par exemple des miroirs ou des caméras de surveillance.</t>
  </si>
  <si>
    <t>Lorsqu’il n’est pas possible de garantir la visibilité directe ou indirecte des zones dangereuses depuis les postes de commande, le démarrage de la machine doit être précédé d’un signal d’avertissement sonore ou visuel (voire les deux) avec suffisamment de temps entre le signal d’avertissement et le démarrage ou le mouvement de la machine pour permettre à toute personne exposée de quitter les zones dangereuses ou, en cas d’impossibilité, les personnes exposées doivent pouvoir empêcher que la machine ne démarre, par exemple, au moyen d’un dispositif d’arrêt d’urgence dans la zone dangereuse. Attention, la mise en place d’un signal ne permet pas l’évacuation en cas de malaise, de coincement ou d’enfermement !</t>
  </si>
  <si>
    <t>Lorsque des opérations de maintenance peuvent être effectuées dans des zones dangereuses de la machine, des moyens spécifiques doivent être prévus pour éviter le démarrage intempestif de la machine ou de parties de celle-ci.</t>
  </si>
  <si>
    <t>&gt;&gt; Actionnement inopiné des organes de service</t>
  </si>
  <si>
    <t>Les organes de service sont choisis pour éviter toute manoeuvre non intentionnelle pouvant avoir des effets dangereux.</t>
  </si>
  <si>
    <t>Cette exigence vise à éviter l’actionnement inopiné des organes de service. Celui-ci peut avoir diverses causes telles que, par exemple, le contact accidentel entre une partie du corps de l’opérateur ou de ses vêtements et un organe de service, l’actionnement non intentionnel de deux organes de service adjacents (par exemple, pousser deux boutons ou deux leviers avec une main ou deux pédales avec un pied), le blocage d’un organe de service par un élément dans l’environnement de la machine ou l’utilisation d’un organe de service comme un moyen d’accès au poste de travail.</t>
  </si>
  <si>
    <t>&gt;&gt; Arrêt normal</t>
  </si>
  <si>
    <t>Toute machine est munie des organes de service nécessaires permettant son arrêt général dans des conditions sûres. Ceci a pour but de garantir que les opérateurs puissent arrêter la machine en toute sécurité à tout moment. Outre la nécessité d’arrêter la machine en toute sécurité pour des raisons opérationnelles, il est également essentiel que les opérateurs puissent arrêter la machine en cas de mauvais fonctionnement susceptible d’engendrer une situation dangereuse (hors arrêt d’urgence).</t>
  </si>
  <si>
    <t>Pour les machines à deux ou plusieurs postes de travail. Dans certains cas, un opérateur unique peut contrôler l’ensemble de la machine à partir de différents postes de commande en fonction des tâches qu’il exécute et de la phase de fonctionnement. Dans d’autres cas, différentes parties de la machine peuvent être commandées par différents opérateurs. L'organe de service d’arrêt prévu sur chaque poste de travail peut arrêter soit toute la machine, soit uniquement une partie de celle-ci lorsque ceci peut s’effectuer sans risque. Au besoin, l'organe de service d'arrêt arrêtera les parties pertinentes d'un ensemble de machine au cours d’une procédure séquentielle.</t>
  </si>
  <si>
    <t>L’ordre d’arrêt doit être prioritaire sur les ordres de marche. La conception du système de commande est particulièrement importante dans le cas de machines comportant plusieurs postes de travail, étant donné qu’elle empêche qu’une commande de mise en marche donnée par un opérateur supplante une commande d’arrêt donnée par un autre opérateur. Cette exigence vise également à garantir qu’une commande d’arrêt puisse être donnée, même en cas de défaillance de la commande de mise en marche, dans le sens d’une commande de mise en marche maintenue (si le bouton reste enfoncé par exemple).</t>
  </si>
  <si>
    <t>L'exigence selon laquelle, une fois que la machine ou ses fonctions dangereuses ont cessé, l’alimentation en énergie des actionneurs concernés doit être interrompue vise à prévenir le risque de démarrage intempestif après une commande d'arrêt résultant d’une panne ou d'une défaillance dans le système de commande. Ceci signifie soit que l’arrêt est obtenu par l'interruption immédiate de l'alimentation en énergie des actionneurs de la machine, soit que l'alimentation en énergie des actionneurs est maintenue pour permettre l'arrêt, puis interrompue une fois l’arrêt obtenu.</t>
  </si>
  <si>
    <t>&gt;&gt; Arrêt d’urgence</t>
  </si>
  <si>
    <t>Généralement, chaque machine est munie d'un ou de plusieurs dispositifs d'arrêt d'urgence permettant d'éviter des situations dangereuses en train de se produire.</t>
  </si>
  <si>
    <t>Premièrement, les dispositifs d’arrêt d’urgence doivent être clairement identifiables et bien visibles. Ceci est important car, dans une situation d’urgence, une réaction en une fraction de seconde peut être cruciale. Les organes de service pour les dispositifs d’arrêt d’urgence sont généralement rouges sur fond jaune.</t>
  </si>
  <si>
    <t>Deuxièmement, les dispositifs d’arrêt d’urgence doivent être rapidement accessibles. Cette exigence a des conséquences à la fois pour le choix du type d'organe de service et pour le nombre et l’emplacement des organes de service à prévoir.</t>
  </si>
  <si>
    <t>Les organes de service d’arrêt d’urgence se présentent fréquemment sous la forme de boutons-champignons actionnés manuellement. Mais lorsqu’il existe un risque que l’opérateur puisse avoir des difficultés à atteindre l’arrêt d’urgence, par exemple, si les deux mains de l’opérateur sont prises, des organes de service d’arrêt d’urgence actionnés au pied ou des barres pouvant être actionnées par d’autres parties du corps peuvent être souhaitables.</t>
  </si>
  <si>
    <t>Sur les machines où les zones dangereuses s’étendent sur une longue distance, par exemple les machines de manutention continue telles que les transporteurs à courroie, les dispositifs d’arrêt d’urgence peuvent être actionnés par des câbles ou des cordes.</t>
  </si>
  <si>
    <t>Étant donné que les organes de service pour les dispositifs d'arrêt d’urgence doivent être rapidement accessibles, le nombre et l’emplacement des organes de service à installer doivent être décidés en tenant compte de la taille et de la configuration de la machine, du nombre d’opérateurs, de l’emplacement des zones dangereuses et de l’emplacement des postes de travail et des points d'entretien. En particulier, il peut être nécessaire d’installer des organes de service d’arrêt d’urgence dans des zones dangereuses qui ne sont pas visibles pour l’opérateur qui met la machine en marche ou dans des zones de la machine où des personnes risquent d’être piégées, afin de permettre à toute personne exposée d’empêcher la mise en marche si elle ne peut quitter la zone dangereuse à temps.</t>
  </si>
  <si>
    <t>Sont exclues de cette obligation :</t>
  </si>
  <si>
    <t>1° Les machines pour lesquelles un dispositif d'arrêt d'urgence ne serait pas en mesure de réduire le risque, soit parce qu'il ne réduirait pas le temps d'obtention de l'arrêt normal, soit parce qu'il ne permettrait pas de prendre les mesures particulières nécessitées par le risque ;</t>
  </si>
  <si>
    <t>2° Les machines portatives et les machines guidées à la main.</t>
  </si>
  <si>
    <t>Référence bibliographique : ED6122 Pages 77 à 80</t>
  </si>
  <si>
    <t>Une procédure de remise en marche après chaque arrêt d’urgence doit être établie de sorte de s’assurer que chaque remise en marche ne provoque pas un accident matériel ou corporel.</t>
  </si>
  <si>
    <t>L'utilisation d'un arrêt d'urgence est révélateur d'un incident…</t>
  </si>
  <si>
    <t>&gt;&gt; Informations</t>
  </si>
  <si>
    <t>Lorsque les opérateurs ont la possibilité de choisir et de régler les caractéristiques techniques de fonctionnement d'une machine, celui-ci comporte toutes les indications nécessaires pour que ces opérations soient accomplies d'une façon sûre. Par exemple, la vitesse limite au-delà de laquelle une machine peut présenter des risques est précisée clairement.</t>
  </si>
  <si>
    <t>Les informations doivent être fournies dans la ou les langues compréhensibles par les opérateurs.</t>
  </si>
  <si>
    <t>&gt;&gt; Dispositifs d'alerte</t>
  </si>
  <si>
    <t>Les dispositifs d'alerte sont choisis et disposés de façon à être perçus et compris facilement, sans ambiguïté.</t>
  </si>
  <si>
    <t>Ils doivent être conçus de manière à informer les opérateurs ou les autres personnes exposées à des dysfonctionnements dangereux afin de permettre d’entreprendre l’action nécessaire pour protéger les personnes menacées.</t>
  </si>
  <si>
    <t>&gt;&gt; Avertissements</t>
  </si>
  <si>
    <t>Les avertissements sur la machine sont utiles lorsque les opérateurs (ou autres personnes exposées) doivent être informés de certaines précautions particulières à prendre en ce qui concerne les risques résiduels durant l’utilisation de la machine (bruit, températures extrêmes, coupure avec la matière manipulée,…).</t>
  </si>
  <si>
    <t>Il est conseillé d’utiliser des symboles ou pictogrammes faciles à comprendre. Des symboles ou pictogrammes bien conçus se comprennent de manière intuitive et évitent de devoir traduire les informations écrites ou verbales.</t>
  </si>
  <si>
    <t>En cas d’avertissements écrits, ils doivent être fournis dans la ou les langues compréhensibles par les opérateurs.</t>
  </si>
  <si>
    <t>&gt;&gt; Energies résiduelles</t>
  </si>
  <si>
    <t>La dissipation des énergies accumulées dans les machines doit pouvoir s'effectuer aisément, sans que puisse être compromise la sécurité des travailleurs.</t>
  </si>
  <si>
    <t>Ceci impose l’obligation d’équiper la machine de moyens permettant de dissiper toute énergie accumulée qui pourrait mettre les opérateurs en danger. Une telle énergie accumulée peut inclure, par exemple, l’énergie cinétique (inertie des éléments en mouvement), l’énergie électrique (condensateurs), des fluides sous pression, des ressorts ou des parties de la machine qui risquent de se déplacer sous l’effet de leur propre poids.</t>
  </si>
  <si>
    <t>Aucun organe dangereux ne doit se remettre en mouvement en cas de remise sous tension ou sous pression sans action volontaire de l’opérateur.</t>
  </si>
  <si>
    <t>Lorsque la dissipation des énergies ne peut être obtenue, la présence de ces énergies est rendue non dangereuse par la mise en oeuvre de moyens adaptés mis à la disposition des opérateurs (par exemple chandelle en cas de risque d’énergie cinétique résiduelle).</t>
  </si>
  <si>
    <t>&gt;&gt; Isolation des sources d’énergie</t>
  </si>
  <si>
    <t>La machine doit être munie de dispositifs permettant de l’isoler de toutes les sources d’énergie. Ces dispositifs doivent être clairement identifiés ou identifiables. Ils doivent être verrouillables (consignation) si la reconnexion risque de présenter un danger pour les personnes. Les dispositifs doivent être également verrouillables lorsque l’opérateur ne peut pas, de tous les emplacements auxquels il a accès, vérifier que l’alimentation en énergie est toujours coupée.</t>
  </si>
  <si>
    <t>Dans le cas d’une machine pouvant être alimentée en énergie électrique par une prise de courant, le retrait de la prise suffit, à condition que l’opérateur puisse vérifier, de tous les emplacements auxquels il a accès, que la prise est toujours retirée.</t>
  </si>
  <si>
    <t>Après que l’alimentation a été coupée, toute énergie résiduelle ou stockée dans les circuits de la machine doit pouvoir être évacuée normalement, sans risque pour les personnes.</t>
  </si>
  <si>
    <t>Si plusieurs circuits sont présents pour une même énergie, l’opérateur doit savoir à quoi correspond telle ou telle vanne, tel ou tel sectionneur.</t>
  </si>
  <si>
    <t>Lorsqu’il est prévisible que plusieurs opérateurs vont devoir exécuter des opérations d’entretien simultanément, l'appareil de séparation doit être conçu de manière à ce que chacun des opérateurs concernés puisse poser son propre cadenas sur l'appareil pendant la durée de son intervention.</t>
  </si>
  <si>
    <t>Aucune mise en marche intempestive ne doit être possible : défaut de la machine, personne ignorant la présence d’opérateur de maintenance, fausse manoeuvre,…</t>
  </si>
  <si>
    <t>On admet une exception aux exigences énoncées lorsqu’il est nécessaire de maintenir l’alimentation en énergie vers certains circuits lors des opérations de maintenance afin de garantir des conditions de travail sûres. Il peut être nécessaire, par exemple, de maintenir l’alimentation électrique pour conserver des informations stockées, pour l’éclairage, pour le fonctionnement d’outils ou pour l’extraction de substances dangereuses. Dans de tels cas, l’alimentation électrique doit seulement être maintenue vers les circuits où elle est nécessaire et des mesures doivent être prises pour garantir la sécurité des opérateurs, par exemple, en empêchant l’accès aux circuits concernés ou en prévoyant les avertissements ou les dispositifs d'alerte nécessaires.</t>
  </si>
  <si>
    <t>Les opérateurs doivent donc pouvoir identifier les énergies à l’origine d’un risque pour l’opération qu’ils ont à effectuer.</t>
  </si>
  <si>
    <t>Risques liés aux émissions de matières et de substances dangereuses</t>
  </si>
  <si>
    <t>Ce chapitre traite des risques pour la santé qui sont liés à l’émission de matériaux et de substances dangereux produits par les machines (poussières de bois, fumées de soudage,…).</t>
  </si>
  <si>
    <t>Font partie des matériaux et substances dangereux les matières et substances chimiques et biologiques classées comme toxiques, nuisibles, corrosives, irritantes, allergènes, pathogènes, cancérogènes, mutagènes, reprotoxiques ou asphyxiantes. Les émissions de substances dangereuses risquent le plus de pénétrer dans l’organisme par voie d’inhalation, mais elles peuvent aussi y entrer par d’autres voies lorsqu’elles se déposent sur des surfaces du corps ou sont ingérées.</t>
  </si>
  <si>
    <t>&gt;&gt; Equipements complémentaires</t>
  </si>
  <si>
    <t>Les machines doivent être munies de l’équipement nécessaire pour confiner, évacuer ou précipiter les matières et substances dangereuses afin de protéger les personnes de l’exposition à ces matières et substances. Lorsque les matières ou substances dangereuses sont combustibles ou risquent de former un mélange explosif avec l’air, des précautions doivent être prises pour éviter le risque d’incendie ou d’explosion durant leur confinement ou leur évacuation.</t>
  </si>
  <si>
    <t>Les dispositifs d'entrée d'air compensant les volumes extraits sont conçus et disposés de façon à ne pas réduire l'efficacité des systèmes de captage.</t>
  </si>
  <si>
    <t>Tout recyclage de l’air doit être évité de sorte de supprimer la possibilité de réintroduire des substances dangereuses. On pourra, par exemple, pour réduire les coûts énergétiques, s’orienter sur des échangeurs de chaleur ou sur une compensation directe dans l’encoffrement de la machine.</t>
  </si>
  <si>
    <t>Un dispositif d'avertissement automatique signale toute défaillance des installations de captage qui n'est pas directement décelable par les occupants des locaux à pollution spécifique.</t>
  </si>
  <si>
    <t>Pour certaines activités telles que l'entretien ou la maintenance des équipements et installations, pour lesquelles la possibilité d'une augmentation sensible de l'exposition est prévisible et à l'égard desquelles toutes les possibilités de prendre d'autres mesures techniques de prévention sont déjà épuisées, l'employeur détermine, après avis du médecin du travail, du comité d'hygiène, de sécurité et des conditions de travail ou, à défaut, des délégués du personnel, les mesures nécessaires pour réduire le plus possible la durée d'exposition des travailleurs et pour assurer leur protection durant ces activités. L'employeur met à disposition des travailleurs un vêtement de protection et un équipement individuel de protection respiratoire. Il veille à ce qu'ils soient effectivement portés aussi longtemps que l'exposition persiste. Celle-ci ne peut pas être permanente et est limitée pour chaque travailleur au strict nécessaire. Les mesures appropriées sont prises pour que les zones où se déroulent les activités mentionnées au premier alinéa soient clairement délimitées et signalées et pour que leur accès soit interdit à toute personne non autorisée.</t>
  </si>
  <si>
    <t>Risques électrique, incendie, explosion</t>
  </si>
  <si>
    <t>Toute entreprise peut être confrontée à un accident d’origine électrique, souvent très grave (électrocution ou incendie). La prévention de ce risque repose, d’une part, sur la mise en sécurité des installations et des matériels électriques et, d’autre part, sur le respect des règles de sécurité lors de leur utilisation ou lors de l’intervention sur ou à proximité des installations électriques.</t>
  </si>
  <si>
    <t>Les incendies et les explosions sont à l’origine de blessures graves voire de décès, et de dégâts matériels considérables. Chacun de ces risques fait l’objet d’une démarche de prévention spécifique dont l’objectif prioritaire est d’agir avant que le sinistre ne survienne.</t>
  </si>
  <si>
    <t>&gt;&gt; Alimentation en énergie électrique</t>
  </si>
  <si>
    <t>Les machines sont équipées, installées et entretenues conformément aux dispositions en vigueur, de manière à prévenir, ou permettre de prévenir, les risques d'origine électrique, notamment les risques pouvant résulter de contacts directs ou indirects, de surintensités ou d'arcs électriques.</t>
  </si>
  <si>
    <t>L’état de conformité de l’équipement de travail est vérifié périodiquement lors des vérifications des installations électriques.</t>
  </si>
  <si>
    <t>&gt;&gt; Electricité statique</t>
  </si>
  <si>
    <t>Souvent considérée comme un phénomène parasite secondaire, l’électricité statique peut pourtant provoquer des accidents graves : chute, choc, incendie ou explosion.</t>
  </si>
  <si>
    <t>Si les conditions sont réunies, elle se crée spontanément au cours d’opérations de fabrication ou de manutention.</t>
  </si>
  <si>
    <t>Afin de mettre en oeuvre les mesures de prévention adaptées vis à vis du risque d’explosion, il faut au préalable identifier les atmosphères explosives susceptibles d’apparaître et les types de décharges électrostatiques pouvant se produire, et évaluer leur pouvoir d’inflammation.</t>
  </si>
  <si>
    <t>Les mesures de prévention à mettre en oeuvre dépendent de :</t>
  </si>
  <si>
    <t>Vis à vis de la machine, on peut :</t>
  </si>
  <si>
    <t>&gt; la nature de l’activité de l’entreprise,</t>
  </si>
  <si>
    <t>&gt; les matières premières utilisées,</t>
  </si>
  <si>
    <t>&gt; la conception et l’implantation du matériel de fabrication et de manutention,</t>
  </si>
  <si>
    <t>&gt; l’atmosphère environnante…</t>
  </si>
  <si>
    <t>&gt; Rendre équipotentiels et mettre à la terre tous les éléments conducteurs</t>
  </si>
  <si>
    <t>&gt; Utiliser des éliminateurs inductifs ou électriques</t>
  </si>
  <si>
    <t>&gt; Utiliser du matériel ou des équipements antistatiques</t>
  </si>
  <si>
    <t>&gt;&gt; Champs électromagnétiques</t>
  </si>
  <si>
    <t>Les effets des champs électromagnétiques sur l’organisme peuvent être directs : réactions cutanées, malaises, troubles visuels… Ils peuvent être indirects, en provoquant des blessures ou en aggravant une situation de travail dangereuse : projection d’objets ferromagnétiques, déclenchement d’une explosion ou d’un incendie... La survenue de tels effets à court terme est réduite par le respect des valeurs limites et des bonnes pratiques de prévention.</t>
  </si>
  <si>
    <t>Lorsque l’exposition aux champs électromagnétiques dépasse les valeurs déclenchant l’action, différentes actions préventives doivent être mises en oeuvre : réduction de l’intensité des champs à la source, mesures de protection collective, réduction de l’exposition par éloignement du travailleur, protection individuelle, zonage des espaces de travail, prévention des effets indirects… Les salariés doivent être informés des situations d’exposition à leur poste de travail.</t>
  </si>
  <si>
    <t>&gt;&gt; Risques incendie, explosion</t>
  </si>
  <si>
    <t>Les machines mettant en oeuvre des produits ou des matériaux dégageant des gaz, vapeurs, poussières ou autres déchets inflammables doivent être munis de dispositifs protecteurs permettant notamment d'éviter qu'une élévation de température d'un élément ou des étincelles d'origine électrique ou mécanique puissent entraîner un incendie ou une explosion.</t>
  </si>
  <si>
    <t>L’incendie provoqué par une machine s’assortit d’un risque sévère pour les personnes comme pour les biens, étant donné que l’incendie peut endommager ou détruire la machine elle-même, ainsi que les installations et les bâtiments avoisinants.</t>
  </si>
  <si>
    <t>L’évaluation du danger d’incendie implique l’identification et l’évaluation des trois éléments essentiels requis pour qu’un incendie démarre :</t>
  </si>
  <si>
    <t>1. Combustible</t>
  </si>
  <si>
    <t>Matériaux ou substances combustibles incorporés dans la machine ou utilisés ou produits par elle</t>
  </si>
  <si>
    <t>2. Comburant</t>
  </si>
  <si>
    <t>Oxygène de l'air ou émise par des substances oxydantes</t>
  </si>
  <si>
    <t>3. Source d'ignition</t>
  </si>
  <si>
    <t>Etincelles provenant des équipements mécaniques ou électriques, décharge d'électricité statique, surfaces, matériaux ou substances chaudes, flammes.</t>
  </si>
  <si>
    <t>Des explosions peuvent se produire si la combustion de certaines concentrations de substances inflammables présentes dans l’air sous forme de gaz, vapeurs, brouillards ou poussières, par exemple, est déclenchée par une source d’ignition dégageant une énergie suffisante. Les explosions impliquent une propagation auto-entretenue très rapide de la réaction de combustion avec une formation de pression élevée. Les lésions et dommages aux personnes et aux biens provoqués par les explosions sont dus à la violente émission de flammes, aux rayonnements thermiques, aux ondes de pression, aux débris volants et aux substances dangereuses. La gravité des dommages potentiels dépend principalement de la quantité du mélange explosif présent et de sa nature.</t>
  </si>
  <si>
    <t>Références bibliographiques : ED970</t>
  </si>
  <si>
    <t>Références bibliographiques : ED990</t>
  </si>
  <si>
    <t>Retour</t>
  </si>
  <si>
    <t>Une mise à jour s'impose pour toute modification, notamment en vue de la maintenance de la machine.</t>
  </si>
  <si>
    <t xml:space="preserve"> Accès Présentation</t>
  </si>
  <si>
    <t>Accès Outil</t>
  </si>
  <si>
    <t>Introduction</t>
  </si>
  <si>
    <t>Accueil</t>
  </si>
  <si>
    <t>La passation se fait lors de la première mise en service ou lors de la première mise sur le marché…</t>
  </si>
  <si>
    <t>Code du travail</t>
  </si>
  <si>
    <t>Liens utiles</t>
  </si>
  <si>
    <t>Inrs</t>
  </si>
  <si>
    <t>Afnor</t>
  </si>
  <si>
    <t>Légifrance</t>
  </si>
  <si>
    <t>Mécaprev</t>
  </si>
  <si>
    <t>Bibliothèque de solutions de prévention des risques mécaniques et ergonomiques.</t>
  </si>
  <si>
    <t>Directive machine 2006/42/CE</t>
  </si>
  <si>
    <t>Guide d’application de la directive machine 2006/42/CE</t>
  </si>
  <si>
    <t xml:space="preserve">Ce guide donne des explications sur les articles de la directive . Il permet d’avoir des exemples d’application.
</t>
  </si>
  <si>
    <t>Au delà de l’aspect réglementaire pour les machines neuves, cet ouvrage permet de fixer des objectifs à atteindre pour l'amélioration ou la modification des machines.</t>
  </si>
  <si>
    <t>Code du travail : Article L4321-1 et suivants et Article R 4321-1 et suivants.</t>
  </si>
  <si>
    <t>Domaine d’application  de l’outil proposé</t>
  </si>
  <si>
    <t>Fonctionnement de l’outil</t>
  </si>
  <si>
    <t>Mise en oeuvre de l'outil dans l'entreprise</t>
  </si>
  <si>
    <t>Objectifs de l'outil</t>
  </si>
  <si>
    <t>Retour à l'accueil</t>
  </si>
  <si>
    <t>Liste des thèmes</t>
  </si>
  <si>
    <t xml:space="preserve"> Est-elle équipée de manière permanente d’accès sécurisés ?</t>
  </si>
  <si>
    <t>Les opérateurs peuvent-il rester enfermés dans la machine lors de son redémarrage ?</t>
  </si>
  <si>
    <t>Les obligations des utilisateurs de machines</t>
  </si>
  <si>
    <t>Une norme permet de :</t>
  </si>
  <si>
    <t>Contenu d’une norme propre à une machine :</t>
  </si>
  <si>
    <r>
      <t>•</t>
    </r>
    <r>
      <rPr>
        <sz val="20"/>
        <color rgb="FF000000"/>
        <rFont val="Calibri"/>
        <family val="2"/>
        <scheme val="minor"/>
      </rPr>
      <t xml:space="preserve"> Introduction</t>
    </r>
  </si>
  <si>
    <r>
      <t>•</t>
    </r>
    <r>
      <rPr>
        <sz val="20"/>
        <color rgb="FF000000"/>
        <rFont val="Calibri"/>
        <family val="2"/>
        <scheme val="minor"/>
      </rPr>
      <t xml:space="preserve"> Domaine d'application</t>
    </r>
  </si>
  <si>
    <r>
      <t>•</t>
    </r>
    <r>
      <rPr>
        <sz val="20"/>
        <color rgb="FF000000"/>
        <rFont val="Calibri"/>
        <family val="2"/>
        <scheme val="minor"/>
      </rPr>
      <t xml:space="preserve"> Références normatives</t>
    </r>
  </si>
  <si>
    <r>
      <t>•</t>
    </r>
    <r>
      <rPr>
        <sz val="20"/>
        <color rgb="FF000000"/>
        <rFont val="Calibri"/>
        <family val="2"/>
        <scheme val="minor"/>
      </rPr>
      <t xml:space="preserve"> Termes et définitions</t>
    </r>
  </si>
  <si>
    <r>
      <t>•</t>
    </r>
    <r>
      <rPr>
        <sz val="20"/>
        <color rgb="FF000000"/>
        <rFont val="Calibri"/>
        <family val="2"/>
        <scheme val="minor"/>
      </rPr>
      <t xml:space="preserve"> Liste des phénomènes dangereux</t>
    </r>
  </si>
  <si>
    <r>
      <t>•</t>
    </r>
    <r>
      <rPr>
        <sz val="20"/>
        <color rgb="FF000000"/>
        <rFont val="Calibri"/>
        <family val="2"/>
        <scheme val="minor"/>
      </rPr>
      <t xml:space="preserve"> Prescriptions et/ou mesures de sécurité</t>
    </r>
  </si>
  <si>
    <r>
      <t>•</t>
    </r>
    <r>
      <rPr>
        <sz val="20"/>
        <color rgb="FF000000"/>
        <rFont val="Calibri"/>
        <family val="2"/>
        <scheme val="minor"/>
      </rPr>
      <t xml:space="preserve"> Vérification des prescriptions et/ou mesures de sécurité</t>
    </r>
  </si>
  <si>
    <r>
      <t>•</t>
    </r>
    <r>
      <rPr>
        <sz val="20"/>
        <color rgb="FF000000"/>
        <rFont val="Calibri"/>
        <family val="2"/>
        <scheme val="minor"/>
      </rPr>
      <t xml:space="preserve"> Informations pour l'utilisateur</t>
    </r>
  </si>
  <si>
    <t xml:space="preserve">&gt; Connaître l’état de la technique, </t>
  </si>
  <si>
    <t>&gt; Identifier des mesures de prévention appropriées.</t>
  </si>
  <si>
    <r>
      <t xml:space="preserve">La machine met-elle en œuvre des produits ou des matériaux inflammables ?
</t>
    </r>
    <r>
      <rPr>
        <i/>
        <sz val="11"/>
        <color indexed="8"/>
        <rFont val="Calibri"/>
        <family val="2"/>
        <scheme val="minor"/>
      </rPr>
      <t>Sous forme solide, liquide, gazeux, y compris les déchets.</t>
    </r>
  </si>
  <si>
    <r>
      <t xml:space="preserve">La machine génère-t-elle des substances 
dangereuses ?
</t>
    </r>
    <r>
      <rPr>
        <i/>
        <sz val="11"/>
        <color indexed="8"/>
        <rFont val="Calibri"/>
        <family val="2"/>
        <scheme val="minor"/>
      </rPr>
      <t>Poussières de bois, fumée de soudage, …</t>
    </r>
  </si>
  <si>
    <r>
      <t xml:space="preserve">Existe-t-il des dispositifs pour soustraire les salariés aux substances dangereuses ?
</t>
    </r>
    <r>
      <rPr>
        <i/>
        <sz val="11"/>
        <color indexed="8"/>
        <rFont val="Calibri"/>
        <family val="2"/>
        <scheme val="minor"/>
      </rPr>
      <t>Confinement, captage à la source, …</t>
    </r>
  </si>
  <si>
    <r>
      <t xml:space="preserve">Après arrêt de la machine, des énergies résiduelles sont-elles présentes ?
</t>
    </r>
    <r>
      <rPr>
        <i/>
        <sz val="11"/>
        <color indexed="8"/>
        <rFont val="Calibri"/>
        <family val="2"/>
        <scheme val="minor"/>
      </rPr>
      <t>Source d’énergie mécanique, électrique, hydraulique, pneumatique, ou thermique.
Remise en mouvement d'un organe dangereux en cas de remise sous tension ou sous pression sans action volontaire de l’opérateur.</t>
    </r>
  </si>
  <si>
    <r>
      <t xml:space="preserve">Les dispositifs d’isolement de la machine sont-ils identifiés ?
</t>
    </r>
    <r>
      <rPr>
        <i/>
        <sz val="12"/>
        <color indexed="8"/>
        <rFont val="Calibri"/>
        <family val="2"/>
        <scheme val="minor"/>
      </rPr>
      <t>L’opérateur doit savoir à quoi correspond telle ou telle vanne, tel ou tel sectionneur.</t>
    </r>
  </si>
  <si>
    <r>
      <t xml:space="preserve">Un opérateur doit-il effectuer des opérations de réglage sur la machine ?
</t>
    </r>
    <r>
      <rPr>
        <i/>
        <sz val="11"/>
        <color indexed="8"/>
        <rFont val="Calibri"/>
        <family val="2"/>
        <scheme val="minor"/>
      </rPr>
      <t xml:space="preserve">Vitesse, température, pression,… </t>
    </r>
  </si>
  <si>
    <r>
      <t xml:space="preserve">Malgré toutes les protections, des risques résiduels subsistent-ils ?
</t>
    </r>
    <r>
      <rPr>
        <i/>
        <sz val="11"/>
        <color indexed="8"/>
        <rFont val="Calibri"/>
        <family val="2"/>
        <scheme val="minor"/>
      </rPr>
      <t>Risque de coupure, bruit, brûlure ...</t>
    </r>
  </si>
  <si>
    <r>
      <t xml:space="preserve">Existe-t-il des moyens pour avertir l'opérateur ?
</t>
    </r>
    <r>
      <rPr>
        <i/>
        <sz val="11"/>
        <color indexed="8"/>
        <rFont val="Calibri"/>
        <family val="2"/>
        <scheme val="minor"/>
      </rPr>
      <t>Pictogramme, sirène,  signal lumineux, ...</t>
    </r>
  </si>
  <si>
    <r>
      <t xml:space="preserve">La mise en marche de la machine est-elle assurée exclusivement par l’action volontaire d’un opérateur ?
</t>
    </r>
    <r>
      <rPr>
        <i/>
        <sz val="11"/>
        <color indexed="8"/>
        <rFont val="Calibri"/>
        <family val="2"/>
        <scheme val="minor"/>
      </rPr>
      <t>Si l’arrêt a été obtenu par l’ouverture d’un protecteur, dans ce cas, la fermeture de ce dernier autorisera de nouveau le cycle mais ne le déclenchera pas.</t>
    </r>
  </si>
  <si>
    <r>
      <t xml:space="preserve">Une mise en marche non intentionnelle est-elle 
possible ?
</t>
    </r>
    <r>
      <rPr>
        <i/>
        <sz val="11"/>
        <color indexed="8"/>
        <rFont val="Calibri"/>
        <family val="2"/>
        <scheme val="minor"/>
      </rPr>
      <t>Appui sur pédale non capotée, …</t>
    </r>
  </si>
  <si>
    <r>
      <t xml:space="preserve">La machine dispose-t-elle de plusieurs modes de fonctionnement ?
</t>
    </r>
    <r>
      <rPr>
        <i/>
        <sz val="11"/>
        <color indexed="8"/>
        <rFont val="Calibri"/>
        <family val="2"/>
        <scheme val="minor"/>
      </rPr>
      <t>Automatique, semi-automatique, réglage, 
coup par coup, …</t>
    </r>
  </si>
  <si>
    <r>
      <t xml:space="preserve">Les organes de service et leur fonction sont-ils clairement identifiables ?
</t>
    </r>
    <r>
      <rPr>
        <i/>
        <sz val="11"/>
        <color indexed="8"/>
        <rFont val="Calibri"/>
        <family val="2"/>
        <scheme val="minor"/>
      </rPr>
      <t>Couleurs conventionnelles, adéquation du marquage avec le mouvement commandé, ...</t>
    </r>
  </si>
  <si>
    <r>
      <t xml:space="preserve">Existe-t-il une zone dangereuse accessible par les opérateurs ?
</t>
    </r>
    <r>
      <rPr>
        <i/>
        <sz val="11"/>
        <color indexed="8"/>
        <rFont val="Calibri"/>
        <family val="2"/>
        <scheme val="minor"/>
      </rPr>
      <t>Toute zone à l’intérieur et/ou autour d’une machine dans
laquelle une personne est soumise à un risque.</t>
    </r>
  </si>
  <si>
    <r>
      <t xml:space="preserve">Les organes de services sont-ils positionnés de façon permanente en dehors des zones dangereuses ?
</t>
    </r>
    <r>
      <rPr>
        <i/>
        <sz val="11"/>
        <color indexed="8"/>
        <rFont val="Calibri"/>
        <family val="2"/>
        <scheme val="minor"/>
      </rPr>
      <t>Les organes de services mobiles ne garantissent pas cette exigence.</t>
    </r>
  </si>
  <si>
    <r>
      <t xml:space="preserve">Les organes de services sont-ils accessibles par l'opérateur depuis les zones dangereuses ?
</t>
    </r>
    <r>
      <rPr>
        <i/>
        <sz val="11"/>
        <color indexed="8"/>
        <rFont val="Calibri"/>
        <family val="2"/>
        <scheme val="minor"/>
      </rPr>
      <t>On ne doit pas pouvoir intervenir sur les organes en service depuis la zone dangereuse en étant présent dans cette zone.</t>
    </r>
  </si>
  <si>
    <r>
      <t xml:space="preserve">Depuis le poste de commande, l’opérateur dispose-t-il d’une vision sur toutes les zones dangereuses de la machine  lors de la mise en marche ?
</t>
    </r>
    <r>
      <rPr>
        <i/>
        <sz val="11"/>
        <color indexed="8"/>
        <rFont val="Calibri"/>
        <family val="2"/>
        <scheme val="minor"/>
      </rPr>
      <t>Enceinte robotisée, arrière de presse,…</t>
    </r>
  </si>
  <si>
    <r>
      <rPr>
        <sz val="7"/>
        <color indexed="8"/>
        <rFont val="Calibri"/>
        <family val="2"/>
        <scheme val="minor"/>
      </rPr>
      <t xml:space="preserve"> </t>
    </r>
    <r>
      <rPr>
        <sz val="12"/>
        <color indexed="8"/>
        <rFont val="Calibri"/>
        <family val="2"/>
        <scheme val="minor"/>
      </rPr>
      <t xml:space="preserve">L'intervention s’effectue-t-elle en sécurité ?
</t>
    </r>
    <r>
      <rPr>
        <i/>
        <sz val="11"/>
        <color indexed="8"/>
        <rFont val="Calibri"/>
        <family val="2"/>
        <scheme val="minor"/>
      </rPr>
      <t>On devra vérifier que le danger ne vienne pas d’un autre poste. Si c’est le cas, la commande d’arrêt doit agir sur le ou les autres postes provoquant la situation dangereuse.</t>
    </r>
  </si>
  <si>
    <r>
      <t xml:space="preserve">Des démarrages intempestifs sont-ils possibles ?
</t>
    </r>
    <r>
      <rPr>
        <i/>
        <sz val="11"/>
        <color indexed="8"/>
        <rFont val="Calibri"/>
        <family val="2"/>
        <scheme val="minor"/>
      </rPr>
      <t>Redémarrage intempestif après coupure de courant par exemple.</t>
    </r>
  </si>
  <si>
    <r>
      <t xml:space="preserve">L’accès aux éléments mobiles concourant au travail est-il possible pendant leur fonctionnement :
</t>
    </r>
    <r>
      <rPr>
        <i/>
        <sz val="11"/>
        <color indexed="8"/>
        <rFont val="Calibri"/>
        <family val="2"/>
        <scheme val="minor"/>
      </rPr>
      <t>Mandrins et son outil, mors de serrage, tapis de convoyage, cylindre de laminage ou d’impression, bras de malaxage,…</t>
    </r>
  </si>
  <si>
    <r>
      <t xml:space="preserve">Par des tiers ?
</t>
    </r>
    <r>
      <rPr>
        <i/>
        <sz val="11"/>
        <color indexed="8"/>
        <rFont val="Calibri"/>
        <family val="2"/>
        <scheme val="minor"/>
      </rPr>
      <t>Par exemple, cas d'une machine disposant d'une commande bi-manuelle comme protection de l'opérateur sans dispositif complémentaire pour les autres personnes.</t>
    </r>
  </si>
  <si>
    <r>
      <t xml:space="preserve">Les protecteurs et les dispositifs de protection peuvent-ils être facilement ôtés ou rendus inopérants ?
</t>
    </r>
    <r>
      <rPr>
        <i/>
        <sz val="11"/>
        <color indexed="8"/>
        <rFont val="Calibri"/>
        <family val="2"/>
        <scheme val="minor"/>
      </rPr>
      <t>Protecteurs fixes démontables sans outils, shuntage du dispositif de verrouillage sur un protecteur mobile, ...</t>
    </r>
  </si>
  <si>
    <r>
      <t xml:space="preserve">Des projections peuvent-elles atteindre  l’opérateur ou un tiers :
</t>
    </r>
    <r>
      <rPr>
        <i/>
        <sz val="11"/>
        <color indexed="8"/>
        <rFont val="Calibri"/>
        <family val="2"/>
        <scheme val="minor"/>
      </rPr>
      <t>Personne circulant, poste à proximité , …</t>
    </r>
  </si>
  <si>
    <r>
      <t xml:space="preserve">En fonctionnement normal ? 
</t>
    </r>
    <r>
      <rPr>
        <i/>
        <sz val="11"/>
        <color indexed="8"/>
        <rFont val="Calibri"/>
        <family val="2"/>
        <scheme val="minor"/>
      </rPr>
      <t xml:space="preserve">Pièces, copeaux, huiles de coupe, vapeur,… </t>
    </r>
  </si>
  <si>
    <r>
      <t xml:space="preserve">Encombré ?
</t>
    </r>
    <r>
      <rPr>
        <i/>
        <sz val="11"/>
        <color indexed="8"/>
        <rFont val="Calibri"/>
        <family val="2"/>
        <scheme val="minor"/>
      </rPr>
      <t xml:space="preserve">Câbles, déchets, stock, … </t>
    </r>
  </si>
  <si>
    <r>
      <t xml:space="preserve">Glissant ?
</t>
    </r>
    <r>
      <rPr>
        <i/>
        <sz val="11"/>
        <color indexed="8"/>
        <rFont val="Calibri"/>
        <family val="2"/>
        <scheme val="minor"/>
      </rPr>
      <t>Huile, poussières, copeaux, grenaille, …</t>
    </r>
  </si>
  <si>
    <r>
      <t xml:space="preserve">Des contacts sont-ils possibles avec des parties mobiles de la machine ?
</t>
    </r>
    <r>
      <rPr>
        <i/>
        <sz val="11"/>
        <color indexed="8"/>
        <rFont val="Calibri"/>
        <family val="2"/>
        <scheme val="minor"/>
      </rPr>
      <t>Chariot préhenseur, bras manipulateur, ...</t>
    </r>
  </si>
  <si>
    <r>
      <t xml:space="preserve">Aux postes de travail, les opérateurs sont-ils exposés à une pollution provenant d’autres machines ?
</t>
    </r>
    <r>
      <rPr>
        <i/>
        <sz val="11"/>
        <color indexed="8"/>
        <rFont val="Calibri"/>
        <family val="2"/>
        <scheme val="minor"/>
      </rPr>
      <t>Poussières, bruit, …</t>
    </r>
  </si>
  <si>
    <r>
      <t xml:space="preserve">La machine présente-t-elle des situations de travail à différents niveaux ?
</t>
    </r>
    <r>
      <rPr>
        <i/>
        <sz val="11"/>
        <color indexed="8"/>
        <rFont val="Calibri"/>
        <family val="2"/>
        <scheme val="minor"/>
      </rPr>
      <t>Etage, estrade, fosse, ...</t>
    </r>
  </si>
  <si>
    <r>
      <t xml:space="preserve">Le contact avec des éléments de la machine ou des pièces produites peut-il être risque de brûlure, engelure, engourdissement, ... ?
</t>
    </r>
    <r>
      <rPr>
        <i/>
        <sz val="11"/>
        <color indexed="8"/>
        <rFont val="Calibri"/>
        <family val="2"/>
        <scheme val="minor"/>
      </rPr>
      <t>T° &gt; 51°C ou T°&lt; 5°C : canalisations, éléments destinés à la transmission d’énergie calorifique,…</t>
    </r>
  </si>
  <si>
    <r>
      <t xml:space="preserve">La machine a-t-elle des pannes fréquentes ?
</t>
    </r>
    <r>
      <rPr>
        <i/>
        <sz val="12"/>
        <color indexed="8"/>
        <rFont val="Calibri"/>
        <family val="2"/>
        <scheme val="minor"/>
      </rPr>
      <t>Bourrage, casse, défaut produit,...</t>
    </r>
  </si>
  <si>
    <r>
      <t xml:space="preserve">Les documents de références intègrent-ils ces modifications ?
</t>
    </r>
    <r>
      <rPr>
        <i/>
        <sz val="11"/>
        <color indexed="8"/>
        <rFont val="Calibri"/>
        <family val="2"/>
        <scheme val="minor"/>
      </rPr>
      <t>Documentation technique, schéma électrique, hydraulique,…</t>
    </r>
  </si>
  <si>
    <r>
      <rPr>
        <u/>
        <sz val="8"/>
        <color rgb="FF002395"/>
        <rFont val="Calibri"/>
        <family val="2"/>
        <scheme val="minor"/>
      </rPr>
      <t>Contact :</t>
    </r>
    <r>
      <rPr>
        <sz val="8"/>
        <color rgb="FF002395"/>
        <rFont val="Calibri"/>
        <family val="2"/>
        <scheme val="minor"/>
      </rPr>
      <t xml:space="preserve"> 
prevention@carsat-bfc.fr; 
formation.prevention@carsat-bfc.fr</t>
    </r>
  </si>
  <si>
    <r>
      <t xml:space="preserve">Toutes </t>
    </r>
    <r>
      <rPr>
        <sz val="16"/>
        <color rgb="FF0000FF"/>
        <rFont val="Calibri"/>
        <family val="2"/>
        <scheme val="minor"/>
      </rPr>
      <t>normes</t>
    </r>
    <r>
      <rPr>
        <sz val="16"/>
        <color rgb="FF002395"/>
        <rFont val="Calibri"/>
        <family val="2"/>
        <scheme val="minor"/>
      </rPr>
      <t xml:space="preserve"> utiles aux machines.</t>
    </r>
  </si>
  <si>
    <t>Aux postes de travail, doit-on crier pour se faire comprendre par une personne située à deux mètres de 
soi ?</t>
  </si>
  <si>
    <t>La machine est-elle équipée de manière permanente de plans de travail avec garde-corps ou équivalent ?</t>
  </si>
  <si>
    <r>
      <t xml:space="preserve">L’accès aux éléments mobiles de transmission d’énergie et de mouvement est-il possible pendant leur 
fonctionnement ?
</t>
    </r>
    <r>
      <rPr>
        <i/>
        <sz val="11"/>
        <color indexed="8"/>
        <rFont val="Calibri"/>
        <family val="2"/>
        <scheme val="minor"/>
      </rPr>
      <t>Engrenage, courroie, vérin, chaîne,…</t>
    </r>
  </si>
  <si>
    <t>Année de mise en 
service :</t>
  </si>
  <si>
    <t>Equipes concernées par la machine :</t>
  </si>
  <si>
    <t>&gt; l’absence ou la défaillance d’un de leurs organes empêche la mise en marche ou provoque l’arrêt des éléments mobiles.</t>
  </si>
  <si>
    <t>Référence bibliographique : Dossier Web INRS "Analyse des accidents du travail"</t>
  </si>
  <si>
    <t>Référence bibliographique : Dossier Web INRS "Formation et information"</t>
  </si>
  <si>
    <t>Référence bibliographique : ED6354</t>
  </si>
  <si>
    <t>Référence bibliographique : Dossier Web INRS "Champs électromagnétiques"</t>
  </si>
  <si>
    <t>Dossier : Machines</t>
  </si>
  <si>
    <t>Version du 19/12/2023</t>
  </si>
  <si>
    <r>
      <rPr>
        <b/>
        <i/>
        <sz val="14"/>
        <color rgb="FFFF0000"/>
        <rFont val="Calibri"/>
        <family val="2"/>
        <scheme val="minor"/>
      </rPr>
      <t>N'oubliez pas d'enregistrer votre fichier sous la référence de la machine avant de commencer</t>
    </r>
    <r>
      <rPr>
        <b/>
        <i/>
        <sz val="9"/>
        <color rgb="FFFF0000"/>
        <rFont val="Calibri"/>
        <family val="2"/>
        <scheme val="minor"/>
      </rPr>
      <t xml:space="preserve">
</t>
    </r>
    <r>
      <rPr>
        <b/>
        <i/>
        <sz val="28"/>
        <color rgb="FF002395"/>
        <rFont val="Calibri"/>
        <family val="2"/>
        <scheme val="minor"/>
      </rPr>
      <t>Document d’aide 
au dépistage des risques liés à l’utilisation 
d’une machine en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</si>
</sst>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u/>
      <sz val="11"/>
      <color theme="10"/>
      <name val="Calibri"/>
      <family val="2"/>
    </font>
    <font>
      <sz val="18"/>
      <color theme="1"/>
      <name val="Calibri"/>
      <family val="2"/>
      <scheme val="minor"/>
    </font>
    <font>
      <b/>
      <sz val="9"/>
      <color indexed="81"/>
      <name val="Tahoma"/>
      <family val="2"/>
    </font>
    <font>
      <sz val="14"/>
      <color rgb="FF002395"/>
      <name val="Calibri"/>
      <family val="2"/>
      <scheme val="minor"/>
    </font>
    <font>
      <b/>
      <sz val="14"/>
      <color rgb="FF002395"/>
      <name val="Calibri"/>
      <family val="2"/>
      <scheme val="minor"/>
    </font>
    <font>
      <b/>
      <sz val="14"/>
      <color indexed="18"/>
      <name val="Calibri"/>
      <family val="2"/>
      <scheme val="minor"/>
    </font>
    <font>
      <sz val="20"/>
      <color theme="1"/>
      <name val="Calibri"/>
      <family val="2"/>
      <scheme val="minor"/>
    </font>
    <font>
      <sz val="11"/>
      <color rgb="FF002395"/>
      <name val="Calibri"/>
      <family val="2"/>
      <scheme val="minor"/>
    </font>
    <font>
      <sz val="16"/>
      <color theme="1"/>
      <name val="Calibri"/>
      <family val="2"/>
      <scheme val="minor"/>
    </font>
    <font>
      <sz val="20"/>
      <color rgb="FF000000"/>
      <name val="Calibri"/>
      <family val="2"/>
      <scheme val="minor"/>
    </font>
    <font>
      <b/>
      <sz val="20"/>
      <color rgb="FF000000"/>
      <name val="Calibri"/>
      <family val="2"/>
      <scheme val="minor"/>
    </font>
    <font>
      <b/>
      <sz val="26"/>
      <color rgb="FF002395"/>
      <name val="Calibri"/>
      <family val="2"/>
      <scheme val="minor"/>
    </font>
    <font>
      <b/>
      <sz val="10"/>
      <color rgb="FF002395"/>
      <name val="Calibri"/>
      <family val="2"/>
      <scheme val="minor"/>
    </font>
    <font>
      <b/>
      <i/>
      <sz val="28"/>
      <color rgb="FF002395"/>
      <name val="Calibri"/>
      <family val="2"/>
      <scheme val="minor"/>
    </font>
    <font>
      <b/>
      <i/>
      <sz val="14"/>
      <color rgb="FFFF0000"/>
      <name val="Calibri"/>
      <family val="2"/>
      <scheme val="minor"/>
    </font>
    <font>
      <b/>
      <i/>
      <sz val="9"/>
      <color rgb="FFFF0000"/>
      <name val="Calibri"/>
      <family val="2"/>
      <scheme val="minor"/>
    </font>
    <font>
      <u/>
      <sz val="11"/>
      <color theme="10"/>
      <name val="Calibri"/>
      <family val="2"/>
      <scheme val="minor"/>
    </font>
    <font>
      <b/>
      <sz val="11"/>
      <color rgb="FF002395"/>
      <name val="Calibri"/>
      <family val="2"/>
      <scheme val="minor"/>
    </font>
    <font>
      <b/>
      <sz val="18"/>
      <color rgb="FF002395"/>
      <name val="Calibri"/>
      <family val="2"/>
      <scheme val="minor"/>
    </font>
    <font>
      <b/>
      <u/>
      <sz val="28"/>
      <color theme="10"/>
      <name val="Calibri"/>
      <family val="2"/>
      <scheme val="minor"/>
    </font>
    <font>
      <sz val="12"/>
      <color rgb="FF002395"/>
      <name val="Calibri"/>
      <family val="2"/>
      <scheme val="minor"/>
    </font>
    <font>
      <b/>
      <sz val="16"/>
      <color rgb="FF002395"/>
      <name val="Calibri"/>
      <family val="2"/>
      <scheme val="minor"/>
    </font>
    <font>
      <sz val="12"/>
      <color theme="1"/>
      <name val="Calibri"/>
      <family val="2"/>
      <scheme val="minor"/>
    </font>
    <font>
      <sz val="6"/>
      <color theme="1"/>
      <name val="Calibri"/>
      <family val="2"/>
      <scheme val="minor"/>
    </font>
    <font>
      <u/>
      <sz val="8"/>
      <color rgb="FF002395"/>
      <name val="Calibri"/>
      <family val="2"/>
      <scheme val="minor"/>
    </font>
    <font>
      <sz val="8"/>
      <color rgb="FF002395"/>
      <name val="Calibri"/>
      <family val="2"/>
      <scheme val="minor"/>
    </font>
    <font>
      <i/>
      <sz val="11"/>
      <color indexed="8"/>
      <name val="Calibri"/>
      <family val="2"/>
      <scheme val="minor"/>
    </font>
    <font>
      <i/>
      <sz val="12"/>
      <color indexed="8"/>
      <name val="Calibri"/>
      <family val="2"/>
      <scheme val="minor"/>
    </font>
    <font>
      <i/>
      <sz val="12"/>
      <color theme="1"/>
      <name val="Calibri"/>
      <family val="2"/>
      <scheme val="minor"/>
    </font>
    <font>
      <sz val="12"/>
      <color indexed="8"/>
      <name val="Calibri"/>
      <family val="2"/>
      <scheme val="minor"/>
    </font>
    <font>
      <sz val="7"/>
      <color indexed="8"/>
      <name val="Calibri"/>
      <family val="2"/>
      <scheme val="minor"/>
    </font>
    <font>
      <b/>
      <sz val="18"/>
      <name val="Calibri"/>
      <family val="2"/>
      <scheme val="minor"/>
    </font>
    <font>
      <b/>
      <sz val="12"/>
      <name val="Calibri"/>
      <family val="2"/>
      <scheme val="minor"/>
    </font>
    <font>
      <b/>
      <sz val="12"/>
      <color rgb="FF002395"/>
      <name val="Calibri"/>
      <family val="2"/>
      <scheme val="minor"/>
    </font>
    <font>
      <sz val="16"/>
      <color rgb="FF002395"/>
      <name val="Calibri"/>
      <family val="2"/>
      <scheme val="minor"/>
    </font>
    <font>
      <u/>
      <sz val="16"/>
      <color theme="10"/>
      <name val="Calibri"/>
      <family val="2"/>
      <scheme val="minor"/>
    </font>
    <font>
      <sz val="16"/>
      <color rgb="FF0000FF"/>
      <name val="Calibri"/>
      <family val="2"/>
      <scheme val="minor"/>
    </font>
    <font>
      <b/>
      <sz val="20"/>
      <color rgb="FF002395"/>
      <name val="Calibri"/>
      <family val="2"/>
      <scheme val="minor"/>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gradientFill>
        <stop position="0">
          <color theme="0"/>
        </stop>
        <stop position="1">
          <color theme="9"/>
        </stop>
      </gradientFill>
    </fill>
    <fill>
      <gradientFill degree="270">
        <stop position="0">
          <color theme="0"/>
        </stop>
        <stop position="1">
          <color theme="9"/>
        </stop>
      </gradientFill>
    </fill>
    <fill>
      <gradientFill degree="180">
        <stop position="0">
          <color theme="0"/>
        </stop>
        <stop position="1">
          <color theme="9"/>
        </stop>
      </gradientFill>
    </fill>
    <fill>
      <gradientFill degree="90">
        <stop position="0">
          <color theme="0"/>
        </stop>
        <stop position="1">
          <color theme="9"/>
        </stop>
      </gradient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41">
    <xf numFmtId="0" fontId="0" fillId="0" borderId="0" xfId="0"/>
    <xf numFmtId="0" fontId="3" fillId="0" borderId="0" xfId="0" applyFont="1"/>
    <xf numFmtId="0" fontId="3" fillId="0" borderId="0" xfId="0" applyFont="1" applyAlignment="1"/>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5" fillId="0" borderId="0" xfId="0" applyFont="1"/>
    <xf numFmtId="0" fontId="9" fillId="0" borderId="0" xfId="0" applyFont="1"/>
    <xf numFmtId="0" fontId="8" fillId="0" borderId="0" xfId="0" applyFont="1" applyAlignment="1">
      <alignment wrapText="1"/>
    </xf>
    <xf numFmtId="0" fontId="10" fillId="0" borderId="0" xfId="0" applyFont="1"/>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left" vertical="center" readingOrder="1"/>
    </xf>
    <xf numFmtId="0" fontId="11" fillId="0" borderId="0" xfId="0" applyFont="1" applyAlignment="1">
      <alignment horizontal="left" vertical="center" readingOrder="1"/>
    </xf>
    <xf numFmtId="0" fontId="12" fillId="0" borderId="0" xfId="0" applyFont="1" applyAlignment="1">
      <alignment horizontal="left" vertical="center" readingOrder="1"/>
    </xf>
    <xf numFmtId="0" fontId="6" fillId="7" borderId="9" xfId="2" applyFont="1" applyFill="1" applyBorder="1" applyAlignment="1" applyProtection="1">
      <alignment horizontal="left" vertical="center"/>
    </xf>
    <xf numFmtId="0" fontId="13" fillId="7" borderId="9" xfId="0" applyFont="1" applyFill="1" applyBorder="1" applyAlignment="1">
      <alignment horizontal="center" vertical="center" wrapText="1"/>
    </xf>
    <xf numFmtId="0" fontId="13" fillId="6" borderId="14" xfId="0" applyFont="1" applyFill="1" applyBorder="1" applyAlignment="1">
      <alignment horizontal="left" vertical="center"/>
    </xf>
    <xf numFmtId="0" fontId="13" fillId="7" borderId="9" xfId="0" applyFont="1" applyFill="1" applyBorder="1" applyAlignment="1">
      <alignment horizontal="left" vertical="top"/>
    </xf>
    <xf numFmtId="0" fontId="1" fillId="0" borderId="0" xfId="0" applyFont="1"/>
    <xf numFmtId="0" fontId="18" fillId="0" borderId="0" xfId="2" applyFont="1" applyAlignment="1" applyProtection="1">
      <alignment wrapText="1"/>
    </xf>
    <xf numFmtId="0" fontId="19" fillId="7" borderId="9" xfId="2" applyFont="1" applyFill="1" applyBorder="1" applyAlignment="1" applyProtection="1">
      <alignment horizontal="center" vertical="center"/>
    </xf>
    <xf numFmtId="0" fontId="20" fillId="0" borderId="9" xfId="0" applyFont="1" applyFill="1" applyBorder="1" applyAlignment="1">
      <alignment horizontal="center" vertical="center" wrapText="1"/>
    </xf>
    <xf numFmtId="9" fontId="20" fillId="0" borderId="9" xfId="0" applyNumberFormat="1" applyFont="1" applyFill="1" applyBorder="1" applyAlignment="1">
      <alignment horizontal="center" vertical="center" wrapText="1"/>
    </xf>
    <xf numFmtId="0" fontId="14" fillId="0" borderId="13" xfId="0" applyFont="1" applyFill="1" applyBorder="1" applyAlignment="1">
      <alignment vertical="center"/>
    </xf>
    <xf numFmtId="0" fontId="1" fillId="0" borderId="0" xfId="0" applyFont="1" applyAlignment="1">
      <alignment wrapText="1"/>
    </xf>
    <xf numFmtId="0" fontId="21" fillId="6" borderId="13" xfId="2" applyFont="1" applyFill="1" applyBorder="1" applyAlignment="1" applyProtection="1">
      <alignment horizontal="center" vertical="center"/>
    </xf>
    <xf numFmtId="0" fontId="22" fillId="0" borderId="0" xfId="0" applyFont="1" applyAlignment="1">
      <alignment horizontal="left" vertical="center"/>
    </xf>
    <xf numFmtId="0" fontId="23" fillId="8" borderId="9" xfId="0" applyFont="1" applyFill="1" applyBorder="1" applyAlignment="1">
      <alignment wrapText="1"/>
    </xf>
    <xf numFmtId="0" fontId="23" fillId="8" borderId="14" xfId="0" applyFont="1" applyFill="1" applyBorder="1" applyAlignment="1">
      <alignment vertical="center" wrapText="1"/>
    </xf>
    <xf numFmtId="0" fontId="23" fillId="8" borderId="12"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2" fillId="0" borderId="0" xfId="0" applyFont="1"/>
    <xf numFmtId="0" fontId="24" fillId="0" borderId="1" xfId="0" applyFont="1" applyBorder="1" applyAlignment="1">
      <alignment wrapText="1"/>
    </xf>
    <xf numFmtId="0" fontId="24" fillId="0" borderId="1" xfId="0" applyFont="1" applyBorder="1" applyAlignment="1">
      <alignment vertical="center"/>
    </xf>
    <xf numFmtId="0" fontId="24" fillId="3" borderId="1" xfId="0" applyFont="1" applyFill="1" applyBorder="1" applyAlignment="1">
      <alignment horizontal="center" vertical="center"/>
    </xf>
    <xf numFmtId="0" fontId="24" fillId="0" borderId="1" xfId="0" applyFont="1" applyFill="1" applyBorder="1" applyAlignment="1">
      <alignment horizontal="center" vertical="center"/>
    </xf>
    <xf numFmtId="0" fontId="22" fillId="0" borderId="2" xfId="0" applyFont="1" applyBorder="1" applyAlignment="1">
      <alignment horizontal="center" vertical="center"/>
    </xf>
    <xf numFmtId="0" fontId="24" fillId="0" borderId="0" xfId="0" applyFont="1"/>
    <xf numFmtId="0" fontId="25" fillId="0" borderId="0" xfId="0" applyFont="1" applyAlignment="1">
      <alignment wrapText="1"/>
    </xf>
    <xf numFmtId="0" fontId="24" fillId="0" borderId="2" xfId="0" applyFont="1" applyBorder="1"/>
    <xf numFmtId="0" fontId="24" fillId="0" borderId="2" xfId="0" applyFont="1" applyBorder="1" applyAlignment="1">
      <alignment vertical="center"/>
    </xf>
    <xf numFmtId="0" fontId="24" fillId="3" borderId="2"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Border="1"/>
    <xf numFmtId="0" fontId="24" fillId="0" borderId="3" xfId="0" applyFont="1" applyBorder="1" applyAlignment="1">
      <alignment vertical="center"/>
    </xf>
    <xf numFmtId="0" fontId="24" fillId="3" borderId="3" xfId="0" applyFont="1" applyFill="1" applyBorder="1" applyAlignment="1">
      <alignment horizontal="center" vertical="center"/>
    </xf>
    <xf numFmtId="0" fontId="24" fillId="4" borderId="14" xfId="0" applyFont="1" applyFill="1" applyBorder="1" applyAlignment="1">
      <alignment horizontal="right" vertical="center"/>
    </xf>
    <xf numFmtId="0" fontId="24" fillId="4" borderId="12" xfId="0" applyFont="1" applyFill="1" applyBorder="1" applyAlignment="1">
      <alignment vertical="center"/>
    </xf>
    <xf numFmtId="0" fontId="24" fillId="4" borderId="12" xfId="0" applyFont="1" applyFill="1" applyBorder="1" applyAlignment="1">
      <alignment horizontal="center" vertical="center"/>
    </xf>
    <xf numFmtId="0" fontId="22" fillId="4" borderId="12" xfId="0" applyFont="1" applyFill="1" applyBorder="1" applyAlignment="1">
      <alignment horizontal="center" vertical="center"/>
    </xf>
    <xf numFmtId="0" fontId="27"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0" borderId="0" xfId="0" applyFont="1" applyAlignment="1">
      <alignment horizontal="center"/>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27" fillId="0" borderId="0" xfId="0" applyFont="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wrapText="1"/>
    </xf>
    <xf numFmtId="0" fontId="24" fillId="4" borderId="14" xfId="0" applyFont="1" applyFill="1" applyBorder="1" applyAlignment="1">
      <alignment vertical="center"/>
    </xf>
    <xf numFmtId="0" fontId="24" fillId="0" borderId="8" xfId="0" applyFont="1" applyBorder="1" applyAlignment="1">
      <alignment horizontal="right" wrapText="1"/>
    </xf>
    <xf numFmtId="0" fontId="24" fillId="0" borderId="8" xfId="0" applyFont="1" applyBorder="1" applyAlignment="1">
      <alignment vertical="center"/>
    </xf>
    <xf numFmtId="0" fontId="24" fillId="0" borderId="8" xfId="0" applyFont="1" applyFill="1" applyBorder="1" applyAlignment="1">
      <alignment horizontal="center" vertical="center"/>
    </xf>
    <xf numFmtId="0" fontId="24" fillId="3" borderId="8" xfId="0" applyFont="1" applyFill="1" applyBorder="1" applyAlignment="1">
      <alignment horizontal="center" vertical="center"/>
    </xf>
    <xf numFmtId="0" fontId="24" fillId="0" borderId="2" xfId="0" applyFont="1" applyBorder="1" applyAlignment="1">
      <alignment horizontal="right"/>
    </xf>
    <xf numFmtId="0" fontId="24" fillId="0" borderId="6" xfId="0" applyFont="1" applyBorder="1" applyAlignment="1">
      <alignment horizontal="right"/>
    </xf>
    <xf numFmtId="0" fontId="24" fillId="0" borderId="3" xfId="0" applyFont="1" applyFill="1" applyBorder="1" applyAlignment="1">
      <alignment horizontal="center" vertical="center"/>
    </xf>
    <xf numFmtId="0" fontId="24" fillId="0" borderId="2" xfId="0" applyFont="1" applyBorder="1" applyAlignment="1">
      <alignment wrapText="1"/>
    </xf>
    <xf numFmtId="0" fontId="24" fillId="4" borderId="13" xfId="0" applyFont="1" applyFill="1" applyBorder="1"/>
    <xf numFmtId="0" fontId="24" fillId="0" borderId="0" xfId="0" applyFont="1" applyAlignment="1">
      <alignment vertical="center"/>
    </xf>
    <xf numFmtId="0" fontId="24" fillId="0" borderId="0" xfId="0" applyFont="1" applyAlignment="1">
      <alignment horizontal="center" vertical="center"/>
    </xf>
    <xf numFmtId="0" fontId="22" fillId="0" borderId="0" xfId="0" applyFont="1" applyAlignment="1">
      <alignment horizontal="center" vertical="center"/>
    </xf>
    <xf numFmtId="9" fontId="24" fillId="0" borderId="0" xfId="1" applyFont="1"/>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6" borderId="12" xfId="0" applyFont="1" applyFill="1" applyBorder="1" applyAlignment="1">
      <alignment horizontal="left" vertical="center"/>
    </xf>
    <xf numFmtId="0" fontId="27" fillId="6" borderId="12" xfId="0" applyFont="1" applyFill="1" applyBorder="1" applyAlignment="1">
      <alignment horizontal="left" vertical="center" wrapText="1"/>
    </xf>
    <xf numFmtId="0" fontId="22" fillId="6" borderId="13" xfId="0" applyFont="1" applyFill="1" applyBorder="1" applyAlignment="1">
      <alignment horizontal="left" vertical="center"/>
    </xf>
    <xf numFmtId="0" fontId="6" fillId="8" borderId="14" xfId="0" applyFont="1" applyFill="1" applyBorder="1" applyAlignment="1">
      <alignment vertical="center" wrapText="1"/>
    </xf>
    <xf numFmtId="0" fontId="27" fillId="4" borderId="12" xfId="0" applyFont="1" applyFill="1" applyBorder="1" applyAlignment="1">
      <alignment vertical="center" wrapText="1"/>
    </xf>
    <xf numFmtId="0" fontId="30" fillId="0" borderId="3" xfId="0" applyFont="1" applyBorder="1" applyAlignment="1">
      <alignment wrapText="1"/>
    </xf>
    <xf numFmtId="0" fontId="27" fillId="0" borderId="0" xfId="0" applyFont="1" applyAlignment="1">
      <alignment vertical="center" wrapText="1"/>
    </xf>
    <xf numFmtId="0" fontId="24" fillId="0" borderId="2" xfId="0" applyFont="1" applyBorder="1" applyAlignment="1">
      <alignment horizontal="right" wrapText="1"/>
    </xf>
    <xf numFmtId="0" fontId="24" fillId="0" borderId="5" xfId="0" applyFont="1" applyBorder="1" applyAlignment="1">
      <alignment horizontal="right"/>
    </xf>
    <xf numFmtId="0" fontId="24" fillId="4" borderId="13" xfId="0" applyFont="1" applyFill="1" applyBorder="1" applyAlignment="1">
      <alignment horizontal="center" vertical="center"/>
    </xf>
    <xf numFmtId="0" fontId="24" fillId="0" borderId="1" xfId="0" applyFont="1" applyBorder="1" applyAlignment="1">
      <alignment horizontal="right"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4" borderId="13" xfId="0" applyFont="1" applyFill="1" applyBorder="1" applyAlignment="1">
      <alignment vertical="center" wrapText="1"/>
    </xf>
    <xf numFmtId="0" fontId="24" fillId="0" borderId="6" xfId="0" applyFont="1" applyBorder="1"/>
    <xf numFmtId="0" fontId="24" fillId="0" borderId="7" xfId="0" applyFont="1" applyBorder="1" applyAlignment="1">
      <alignment wrapText="1"/>
    </xf>
    <xf numFmtId="0" fontId="24" fillId="0" borderId="9" xfId="0" applyFont="1" applyBorder="1" applyAlignment="1">
      <alignment vertical="center"/>
    </xf>
    <xf numFmtId="0" fontId="24" fillId="0" borderId="9" xfId="0" applyFont="1" applyFill="1" applyBorder="1" applyAlignment="1">
      <alignment horizontal="center" vertical="center"/>
    </xf>
    <xf numFmtId="0" fontId="22" fillId="0" borderId="9" xfId="0" applyFont="1" applyBorder="1" applyAlignment="1">
      <alignment horizontal="center" vertical="center"/>
    </xf>
    <xf numFmtId="0" fontId="27" fillId="0" borderId="9" xfId="0" applyFont="1" applyBorder="1" applyAlignment="1">
      <alignment horizontal="center" vertical="center" wrapText="1"/>
    </xf>
    <xf numFmtId="0" fontId="24" fillId="0" borderId="9" xfId="0" applyFont="1" applyBorder="1" applyAlignment="1">
      <alignment vertical="center" wrapText="1"/>
    </xf>
    <xf numFmtId="11" fontId="24" fillId="0" borderId="2" xfId="0" applyNumberFormat="1" applyFont="1" applyBorder="1" applyAlignment="1">
      <alignment wrapText="1"/>
    </xf>
    <xf numFmtId="0" fontId="24" fillId="4" borderId="14" xfId="0" applyFont="1" applyFill="1" applyBorder="1"/>
    <xf numFmtId="0" fontId="24" fillId="4" borderId="12" xfId="0" applyFont="1" applyFill="1" applyBorder="1"/>
    <xf numFmtId="0" fontId="22" fillId="4" borderId="12" xfId="0" applyFont="1" applyFill="1" applyBorder="1"/>
    <xf numFmtId="0" fontId="27" fillId="4" borderId="12" xfId="0" applyFont="1" applyFill="1" applyBorder="1" applyAlignment="1">
      <alignment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7" xfId="0" applyFont="1" applyBorder="1"/>
    <xf numFmtId="0" fontId="24" fillId="0" borderId="7" xfId="0" applyFont="1" applyBorder="1" applyAlignment="1">
      <alignment vertical="center"/>
    </xf>
    <xf numFmtId="0" fontId="24" fillId="0" borderId="7" xfId="0" applyFont="1" applyFill="1" applyBorder="1" applyAlignment="1">
      <alignment horizontal="center" vertical="center"/>
    </xf>
    <xf numFmtId="0" fontId="24" fillId="3" borderId="7" xfId="0" applyFont="1" applyFill="1" applyBorder="1" applyAlignment="1">
      <alignment horizontal="center" vertical="center"/>
    </xf>
    <xf numFmtId="0" fontId="22" fillId="0" borderId="7" xfId="0" applyFont="1" applyBorder="1" applyAlignment="1">
      <alignment horizontal="center" vertical="center"/>
    </xf>
    <xf numFmtId="0" fontId="31" fillId="0" borderId="2" xfId="0" applyFont="1" applyBorder="1" applyAlignment="1">
      <alignment horizontal="right" wrapText="1"/>
    </xf>
    <xf numFmtId="0" fontId="23" fillId="8" borderId="12" xfId="0" applyFont="1" applyFill="1" applyBorder="1" applyAlignment="1">
      <alignment vertical="center" wrapText="1"/>
    </xf>
    <xf numFmtId="0" fontId="31" fillId="0" borderId="1" xfId="0" applyFont="1" applyBorder="1" applyAlignment="1">
      <alignment wrapText="1"/>
    </xf>
    <xf numFmtId="0" fontId="24" fillId="0" borderId="1" xfId="0" applyFont="1" applyBorder="1"/>
    <xf numFmtId="0" fontId="24" fillId="3" borderId="1" xfId="0" applyFont="1" applyFill="1" applyBorder="1"/>
    <xf numFmtId="0" fontId="24" fillId="0" borderId="1" xfId="0" applyFont="1" applyFill="1" applyBorder="1"/>
    <xf numFmtId="0" fontId="24" fillId="3" borderId="2" xfId="0" applyFont="1" applyFill="1" applyBorder="1"/>
    <xf numFmtId="0" fontId="24" fillId="0" borderId="2" xfId="0" applyFont="1" applyFill="1" applyBorder="1"/>
    <xf numFmtId="0" fontId="22" fillId="0" borderId="2" xfId="0" applyFont="1" applyBorder="1" applyAlignment="1">
      <alignment horizontal="center"/>
    </xf>
    <xf numFmtId="0" fontId="24" fillId="3" borderId="3" xfId="0" applyFont="1" applyFill="1" applyBorder="1"/>
    <xf numFmtId="0" fontId="24" fillId="0" borderId="3" xfId="0" applyFont="1" applyFill="1" applyBorder="1"/>
    <xf numFmtId="0" fontId="22" fillId="0" borderId="3" xfId="0" applyFont="1" applyBorder="1" applyAlignment="1">
      <alignment horizontal="center"/>
    </xf>
    <xf numFmtId="0" fontId="22" fillId="4" borderId="12" xfId="0" applyFont="1" applyFill="1" applyBorder="1" applyAlignment="1">
      <alignment horizontal="center"/>
    </xf>
    <xf numFmtId="0" fontId="24" fillId="0" borderId="8" xfId="0" applyFont="1" applyBorder="1"/>
    <xf numFmtId="0" fontId="24" fillId="3" borderId="8" xfId="0" applyFont="1" applyFill="1" applyBorder="1"/>
    <xf numFmtId="0" fontId="24" fillId="0" borderId="8" xfId="0" applyFont="1" applyFill="1" applyBorder="1"/>
    <xf numFmtId="0" fontId="22" fillId="0" borderId="8" xfId="0" applyFont="1" applyBorder="1" applyAlignment="1">
      <alignment horizontal="center"/>
    </xf>
    <xf numFmtId="0" fontId="24" fillId="0" borderId="8" xfId="0" applyFont="1" applyBorder="1" applyAlignment="1">
      <alignment horizontal="left" wrapText="1"/>
    </xf>
    <xf numFmtId="0" fontId="24" fillId="0" borderId="3" xfId="0" applyFont="1" applyBorder="1" applyAlignment="1">
      <alignment horizontal="right" wrapText="1"/>
    </xf>
    <xf numFmtId="0" fontId="24" fillId="0" borderId="3" xfId="0" applyFont="1" applyBorder="1" applyAlignment="1">
      <alignment horizontal="right"/>
    </xf>
    <xf numFmtId="0" fontId="31" fillId="0" borderId="8" xfId="0" applyFont="1" applyBorder="1" applyAlignment="1">
      <alignment horizontal="right" wrapText="1"/>
    </xf>
    <xf numFmtId="0" fontId="22" fillId="0" borderId="0" xfId="0" applyFont="1" applyAlignment="1">
      <alignment horizontal="center"/>
    </xf>
    <xf numFmtId="0" fontId="24" fillId="3" borderId="8" xfId="0" applyFont="1" applyFill="1" applyBorder="1" applyAlignment="1">
      <alignment vertical="center"/>
    </xf>
    <xf numFmtId="0" fontId="24" fillId="0" borderId="8" xfId="0" applyFont="1" applyFill="1" applyBorder="1" applyAlignment="1">
      <alignment vertical="center"/>
    </xf>
    <xf numFmtId="0" fontId="24" fillId="3" borderId="2" xfId="0" applyFont="1" applyFill="1" applyBorder="1" applyAlignment="1">
      <alignment vertical="center"/>
    </xf>
    <xf numFmtId="0" fontId="24" fillId="0" borderId="2" xfId="0" applyFont="1" applyFill="1" applyBorder="1" applyAlignment="1">
      <alignment vertical="center"/>
    </xf>
    <xf numFmtId="0" fontId="24" fillId="3" borderId="3" xfId="0" applyFont="1" applyFill="1" applyBorder="1" applyAlignment="1">
      <alignment vertical="center"/>
    </xf>
    <xf numFmtId="0" fontId="24" fillId="0" borderId="3" xfId="0" applyFont="1" applyFill="1" applyBorder="1" applyAlignment="1">
      <alignment vertical="center"/>
    </xf>
    <xf numFmtId="0" fontId="24" fillId="3" borderId="1" xfId="0" applyFont="1" applyFill="1" applyBorder="1" applyAlignment="1">
      <alignment vertical="center"/>
    </xf>
    <xf numFmtId="0" fontId="24" fillId="0" borderId="1" xfId="0" applyFont="1" applyFill="1" applyBorder="1" applyAlignment="1">
      <alignment vertical="center"/>
    </xf>
    <xf numFmtId="0" fontId="23" fillId="8" borderId="9" xfId="0" applyFont="1" applyFill="1" applyBorder="1" applyAlignment="1">
      <alignment vertical="center" wrapText="1"/>
    </xf>
    <xf numFmtId="0" fontId="24" fillId="0" borderId="1" xfId="0" applyFont="1" applyBorder="1" applyAlignment="1">
      <alignment vertical="center" wrapText="1"/>
    </xf>
    <xf numFmtId="0" fontId="24" fillId="0" borderId="8" xfId="0" applyFont="1" applyBorder="1" applyAlignment="1">
      <alignment horizontal="right" vertical="center" wrapText="1"/>
    </xf>
    <xf numFmtId="0" fontId="24" fillId="0" borderId="8" xfId="0" applyFont="1" applyBorder="1" applyAlignment="1">
      <alignment vertical="center" wrapText="1"/>
    </xf>
    <xf numFmtId="0" fontId="24" fillId="0" borderId="2" xfId="0" applyFont="1" applyBorder="1" applyAlignment="1">
      <alignment horizontal="right" vertical="center"/>
    </xf>
    <xf numFmtId="0" fontId="18" fillId="0" borderId="4" xfId="2" applyFont="1" applyBorder="1" applyAlignment="1" applyProtection="1">
      <alignment horizontal="center" vertical="center" wrapText="1"/>
    </xf>
    <xf numFmtId="0" fontId="26" fillId="0" borderId="4" xfId="2" applyFont="1" applyBorder="1" applyAlignment="1" applyProtection="1">
      <alignment horizontal="center" vertical="center" wrapText="1"/>
    </xf>
    <xf numFmtId="0" fontId="18" fillId="0" borderId="1" xfId="2" applyFont="1" applyBorder="1" applyAlignment="1" applyProtection="1">
      <alignment horizontal="center" vertical="center" wrapText="1"/>
    </xf>
    <xf numFmtId="11" fontId="24" fillId="0" borderId="1" xfId="0" applyNumberFormat="1" applyFont="1" applyBorder="1" applyAlignment="1">
      <alignment vertical="center" wrapText="1"/>
    </xf>
    <xf numFmtId="0" fontId="24" fillId="0" borderId="9" xfId="0" applyFont="1" applyFill="1" applyBorder="1" applyAlignment="1">
      <alignment vertical="center"/>
    </xf>
    <xf numFmtId="0" fontId="24" fillId="0" borderId="9" xfId="0" applyFont="1" applyBorder="1" applyAlignment="1">
      <alignment horizontal="center" vertical="center" wrapText="1"/>
    </xf>
    <xf numFmtId="11" fontId="24" fillId="0" borderId="8" xfId="0" applyNumberFormat="1" applyFont="1" applyBorder="1" applyAlignment="1">
      <alignment vertical="center" wrapText="1"/>
    </xf>
    <xf numFmtId="0" fontId="18" fillId="0" borderId="2" xfId="2" applyFont="1" applyBorder="1" applyAlignment="1" applyProtection="1">
      <alignment horizontal="center" vertical="center" wrapText="1"/>
    </xf>
    <xf numFmtId="0" fontId="18" fillId="0" borderId="8" xfId="2" applyFont="1" applyBorder="1" applyAlignment="1" applyProtection="1">
      <alignment horizontal="center" vertical="center" wrapText="1"/>
    </xf>
    <xf numFmtId="0" fontId="24" fillId="0" borderId="6" xfId="0" applyFont="1" applyBorder="1" applyAlignment="1">
      <alignment horizontal="right" vertical="center" wrapText="1"/>
    </xf>
    <xf numFmtId="0" fontId="24" fillId="3" borderId="9" xfId="0" applyFont="1" applyFill="1" applyBorder="1" applyAlignment="1">
      <alignment vertical="center"/>
    </xf>
    <xf numFmtId="0" fontId="18" fillId="0" borderId="9" xfId="2" applyFont="1" applyBorder="1" applyAlignment="1" applyProtection="1">
      <alignment horizontal="center" vertical="center" wrapText="1"/>
    </xf>
    <xf numFmtId="0" fontId="24" fillId="0" borderId="8" xfId="0" applyFont="1" applyBorder="1" applyAlignment="1">
      <alignment horizontal="left" vertical="center" wrapText="1"/>
    </xf>
    <xf numFmtId="0" fontId="1" fillId="0" borderId="29" xfId="0" applyFont="1" applyBorder="1" applyAlignment="1">
      <alignment vertical="center"/>
    </xf>
    <xf numFmtId="0" fontId="30" fillId="0" borderId="3" xfId="0" applyFont="1" applyBorder="1" applyAlignment="1">
      <alignment vertical="center" wrapText="1"/>
    </xf>
    <xf numFmtId="0" fontId="13" fillId="7" borderId="9" xfId="0" applyFont="1" applyFill="1" applyBorder="1" applyAlignment="1">
      <alignment horizontal="left" vertical="center"/>
    </xf>
    <xf numFmtId="0" fontId="33" fillId="7" borderId="24"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34" fillId="0" borderId="9" xfId="0" applyFont="1" applyBorder="1" applyAlignment="1">
      <alignment horizontal="center" vertical="center"/>
    </xf>
    <xf numFmtId="0" fontId="33" fillId="7" borderId="21" xfId="0" applyFont="1" applyFill="1" applyBorder="1" applyAlignment="1">
      <alignment horizontal="center" vertical="center" wrapText="1"/>
    </xf>
    <xf numFmtId="0" fontId="34" fillId="0" borderId="4" xfId="0" applyFont="1" applyBorder="1" applyAlignment="1">
      <alignment horizontal="left" vertical="center"/>
    </xf>
    <xf numFmtId="0" fontId="34" fillId="0" borderId="19" xfId="0" applyFont="1" applyBorder="1" applyAlignment="1">
      <alignment horizontal="left" vertical="center"/>
    </xf>
    <xf numFmtId="0" fontId="33" fillId="7" borderId="30" xfId="0" applyFont="1" applyFill="1" applyBorder="1" applyAlignment="1">
      <alignment horizontal="center" vertical="top" wrapText="1"/>
    </xf>
    <xf numFmtId="0" fontId="34" fillId="0" borderId="6" xfId="0" applyFont="1" applyBorder="1" applyAlignment="1">
      <alignment horizontal="center" vertical="center"/>
    </xf>
    <xf numFmtId="0" fontId="34" fillId="0" borderId="33" xfId="0" applyFont="1" applyBorder="1" applyAlignment="1">
      <alignment horizontal="center" vertical="center"/>
    </xf>
    <xf numFmtId="0" fontId="34" fillId="0" borderId="9" xfId="0" applyFont="1" applyBorder="1" applyAlignment="1">
      <alignment vertical="center"/>
    </xf>
    <xf numFmtId="0" fontId="34" fillId="0" borderId="10" xfId="0" applyFont="1" applyBorder="1" applyAlignment="1">
      <alignment horizontal="center" vertical="center"/>
    </xf>
    <xf numFmtId="0" fontId="33" fillId="7" borderId="22" xfId="0" applyFont="1" applyFill="1" applyBorder="1" applyAlignment="1">
      <alignment horizontal="center" vertical="center" wrapText="1"/>
    </xf>
    <xf numFmtId="0" fontId="34" fillId="0" borderId="11" xfId="0" applyFont="1" applyBorder="1" applyAlignment="1">
      <alignment horizontal="center" vertical="center"/>
    </xf>
    <xf numFmtId="0" fontId="34" fillId="0" borderId="15" xfId="0" applyFont="1" applyBorder="1" applyAlignment="1">
      <alignment vertical="center"/>
    </xf>
    <xf numFmtId="0" fontId="34" fillId="0" borderId="16" xfId="0" applyFont="1" applyBorder="1" applyAlignment="1">
      <alignment horizontal="center" vertical="center"/>
    </xf>
    <xf numFmtId="0" fontId="35" fillId="0" borderId="0" xfId="0" applyFont="1" applyAlignment="1">
      <alignment wrapText="1"/>
    </xf>
    <xf numFmtId="0" fontId="27" fillId="0" borderId="0" xfId="0" applyFont="1" applyAlignment="1">
      <alignment wrapText="1"/>
    </xf>
    <xf numFmtId="0" fontId="19" fillId="7" borderId="9" xfId="2" applyFont="1" applyFill="1" applyBorder="1" applyAlignment="1" applyProtection="1">
      <alignment horizontal="center" vertical="center" wrapText="1"/>
    </xf>
    <xf numFmtId="0" fontId="1" fillId="0" borderId="0" xfId="0" applyFont="1" applyAlignment="1">
      <alignment horizontal="center"/>
    </xf>
    <xf numFmtId="0" fontId="36" fillId="0" borderId="0" xfId="0" applyFont="1" applyAlignment="1">
      <alignment vertical="top" wrapText="1"/>
    </xf>
    <xf numFmtId="0" fontId="36" fillId="0" borderId="0" xfId="0" applyFont="1"/>
    <xf numFmtId="0" fontId="36" fillId="0" borderId="0" xfId="0" applyFont="1" applyAlignment="1">
      <alignment horizontal="left" vertical="top" wrapText="1"/>
    </xf>
    <xf numFmtId="0" fontId="37" fillId="0" borderId="0" xfId="2" applyFont="1" applyAlignment="1" applyProtection="1">
      <alignment horizontal="left" vertical="top" wrapText="1"/>
    </xf>
    <xf numFmtId="0" fontId="39" fillId="7" borderId="9" xfId="0" applyFont="1" applyFill="1" applyBorder="1" applyAlignment="1">
      <alignment horizontal="left" vertical="center" wrapText="1"/>
    </xf>
    <xf numFmtId="0" fontId="19" fillId="7" borderId="9" xfId="0" applyFont="1" applyFill="1" applyBorder="1" applyAlignment="1">
      <alignment horizontal="center" vertical="center"/>
    </xf>
    <xf numFmtId="0" fontId="19" fillId="7" borderId="14" xfId="0" applyFont="1" applyFill="1" applyBorder="1" applyAlignment="1">
      <alignment horizontal="center" vertical="center"/>
    </xf>
    <xf numFmtId="0" fontId="6" fillId="7" borderId="9" xfId="2" applyFont="1" applyFill="1" applyBorder="1" applyAlignment="1" applyProtection="1">
      <alignment horizontal="left" vertical="center" wrapText="1"/>
    </xf>
    <xf numFmtId="0" fontId="2" fillId="0" borderId="0" xfId="2" applyAlignment="1" applyProtection="1">
      <alignment wrapText="1"/>
    </xf>
    <xf numFmtId="0" fontId="19" fillId="7" borderId="9" xfId="2" applyFont="1" applyFill="1" applyBorder="1" applyAlignment="1" applyProtection="1">
      <alignment horizontal="center" vertical="center"/>
    </xf>
    <xf numFmtId="0" fontId="13" fillId="7" borderId="14" xfId="0" applyFont="1" applyFill="1" applyBorder="1" applyAlignment="1">
      <alignment horizontal="center" vertical="top"/>
    </xf>
    <xf numFmtId="0" fontId="13" fillId="7" borderId="12" xfId="0" applyFont="1" applyFill="1" applyBorder="1" applyAlignment="1">
      <alignment horizontal="center" vertical="top"/>
    </xf>
    <xf numFmtId="0" fontId="13" fillId="7" borderId="13" xfId="0" applyFont="1" applyFill="1" applyBorder="1" applyAlignment="1">
      <alignment horizontal="center" vertical="top"/>
    </xf>
    <xf numFmtId="0" fontId="36" fillId="0" borderId="0" xfId="0" applyFont="1" applyAlignment="1">
      <alignment vertical="top" wrapText="1"/>
    </xf>
    <xf numFmtId="0" fontId="13" fillId="7" borderId="14" xfId="0" applyFont="1" applyFill="1" applyBorder="1" applyAlignment="1">
      <alignment horizontal="left" vertical="top"/>
    </xf>
    <xf numFmtId="0" fontId="13" fillId="7" borderId="12" xfId="0" applyFont="1" applyFill="1" applyBorder="1" applyAlignment="1">
      <alignment horizontal="left" vertical="top"/>
    </xf>
    <xf numFmtId="0" fontId="13" fillId="7" borderId="13" xfId="0" applyFont="1" applyFill="1" applyBorder="1" applyAlignment="1">
      <alignment horizontal="left" vertical="top"/>
    </xf>
    <xf numFmtId="0" fontId="8" fillId="0" borderId="0" xfId="0" applyFont="1" applyAlignment="1">
      <alignment wrapText="1"/>
    </xf>
    <xf numFmtId="0" fontId="15" fillId="2" borderId="0" xfId="0" applyFont="1" applyFill="1" applyAlignment="1">
      <alignment horizontal="center" wrapText="1"/>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5" borderId="14" xfId="0" applyFont="1" applyFill="1" applyBorder="1" applyAlignment="1">
      <alignment horizontal="center" vertical="center"/>
    </xf>
    <xf numFmtId="0" fontId="34" fillId="5" borderId="12" xfId="0" applyFont="1" applyFill="1" applyBorder="1" applyAlignment="1">
      <alignment horizontal="center" vertical="center"/>
    </xf>
    <xf numFmtId="0" fontId="34" fillId="5" borderId="23" xfId="0" applyFont="1" applyFill="1" applyBorder="1" applyAlignment="1">
      <alignment horizontal="center" vertical="center"/>
    </xf>
    <xf numFmtId="0" fontId="34" fillId="0" borderId="14" xfId="0" applyFont="1" applyBorder="1" applyAlignment="1">
      <alignment horizontal="center" vertical="center"/>
    </xf>
    <xf numFmtId="0" fontId="34" fillId="0" borderId="12" xfId="0" applyFont="1" applyBorder="1" applyAlignment="1">
      <alignment horizontal="center" vertical="center"/>
    </xf>
    <xf numFmtId="0" fontId="34" fillId="0" borderId="23"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17" xfId="0" applyFont="1" applyBorder="1" applyAlignment="1">
      <alignment horizontal="left" vertical="center"/>
    </xf>
    <xf numFmtId="0" fontId="34" fillId="0" borderId="18" xfId="0" applyFont="1" applyBorder="1" applyAlignment="1">
      <alignment horizontal="left" vertical="center"/>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3" fillId="6" borderId="14" xfId="0" applyFont="1" applyFill="1" applyBorder="1" applyAlignment="1">
      <alignment horizontal="left" vertical="center"/>
    </xf>
    <xf numFmtId="0" fontId="13" fillId="6" borderId="12" xfId="0" applyFont="1" applyFill="1" applyBorder="1" applyAlignment="1">
      <alignment horizontal="left" vertical="center"/>
    </xf>
    <xf numFmtId="0" fontId="13" fillId="6" borderId="13" xfId="0" applyFont="1" applyFill="1" applyBorder="1" applyAlignment="1">
      <alignment horizontal="left" vertical="center"/>
    </xf>
    <xf numFmtId="0" fontId="18" fillId="0" borderId="4" xfId="2" applyFont="1" applyBorder="1" applyAlignment="1" applyProtection="1">
      <alignment horizontal="center" vertical="center" wrapText="1"/>
    </xf>
    <xf numFmtId="0" fontId="18" fillId="0" borderId="8" xfId="2" applyFont="1" applyBorder="1" applyAlignment="1" applyProtection="1">
      <alignment horizontal="center" vertical="center" wrapText="1"/>
    </xf>
    <xf numFmtId="0" fontId="1" fillId="0" borderId="28"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29" xfId="0" applyFont="1" applyBorder="1" applyAlignment="1">
      <alignment horizontal="center" vertical="center"/>
    </xf>
    <xf numFmtId="0" fontId="18" fillId="0" borderId="5" xfId="2" applyFont="1" applyBorder="1" applyAlignment="1" applyProtection="1">
      <alignment horizontal="center" vertical="center" wrapText="1"/>
    </xf>
    <xf numFmtId="0" fontId="18" fillId="0" borderId="6" xfId="2" applyFont="1" applyBorder="1" applyAlignment="1" applyProtection="1">
      <alignment horizontal="center" vertical="center" wrapText="1"/>
    </xf>
    <xf numFmtId="0" fontId="18" fillId="0" borderId="7" xfId="2" applyFont="1" applyBorder="1" applyAlignment="1" applyProtection="1">
      <alignment horizontal="center" vertical="center" wrapText="1"/>
    </xf>
    <xf numFmtId="0" fontId="13" fillId="6" borderId="14"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6" fillId="0" borderId="4" xfId="2" applyFont="1" applyBorder="1" applyAlignment="1" applyProtection="1">
      <alignment horizontal="center" vertical="center" wrapText="1"/>
    </xf>
    <xf numFmtId="0" fontId="26" fillId="0" borderId="5" xfId="2" applyFont="1" applyBorder="1" applyAlignment="1" applyProtection="1">
      <alignment horizontal="center" vertical="center" wrapText="1"/>
    </xf>
    <xf numFmtId="0" fontId="26" fillId="0" borderId="6" xfId="2" applyFont="1" applyBorder="1" applyAlignment="1" applyProtection="1">
      <alignment horizontal="center" vertical="center" wrapText="1"/>
    </xf>
    <xf numFmtId="0" fontId="26" fillId="0" borderId="8" xfId="2" applyFont="1" applyBorder="1" applyAlignment="1" applyProtection="1">
      <alignment horizontal="center" vertical="center" wrapText="1"/>
    </xf>
    <xf numFmtId="0" fontId="26" fillId="0" borderId="7" xfId="2" applyFont="1" applyBorder="1" applyAlignment="1" applyProtection="1">
      <alignment horizontal="center" vertical="center" wrapText="1"/>
    </xf>
    <xf numFmtId="0" fontId="13" fillId="6" borderId="14" xfId="0" applyFont="1" applyFill="1" applyBorder="1" applyAlignment="1">
      <alignment vertical="center" wrapText="1"/>
    </xf>
    <xf numFmtId="0" fontId="13" fillId="6" borderId="12" xfId="0" applyFont="1" applyFill="1" applyBorder="1" applyAlignment="1">
      <alignment vertical="center" wrapText="1"/>
    </xf>
  </cellXfs>
  <cellStyles count="3">
    <cellStyle name="Lien hypertexte" xfId="2" builtinId="8"/>
    <cellStyle name="Normal" xfId="0" builtinId="0"/>
    <cellStyle name="Pourcentage" xfId="1" builtinId="5"/>
  </cellStyles>
  <dxfs count="0"/>
  <tableStyles count="0" defaultTableStyle="TableStyleMedium9" defaultPivotStyle="PivotStyleLight16"/>
  <colors>
    <mruColors>
      <color rgb="FF002395"/>
      <color rgb="FFFF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www.legifrance.gouv.fr/affichCode.do?cidTexte=LEGITEXT000006072050&amp;dateTexte=20150810"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http://www.photo-libre.fr/villes/11.jpg" TargetMode="External"/><Relationship Id="rId1" Type="http://schemas.openxmlformats.org/officeDocument/2006/relationships/image" Target="../media/image2.jpeg"/><Relationship Id="rId5" Type="http://schemas.openxmlformats.org/officeDocument/2006/relationships/image" Target="../media/image5.jpeg"/><Relationship Id="rId4"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601588</xdr:colOff>
      <xdr:row>20</xdr:row>
      <xdr:rowOff>32306</xdr:rowOff>
    </xdr:from>
    <xdr:to>
      <xdr:col>6</xdr:col>
      <xdr:colOff>711126</xdr:colOff>
      <xdr:row>24</xdr:row>
      <xdr:rowOff>101303</xdr:rowOff>
    </xdr:to>
    <xdr:sp macro="" textlink="">
      <xdr:nvSpPr>
        <xdr:cNvPr id="8" name="ZoneTexte 35">
          <a:extLst>
            <a:ext uri="{FF2B5EF4-FFF2-40B4-BE49-F238E27FC236}">
              <a16:creationId xmlns:a16="http://schemas.microsoft.com/office/drawing/2014/main" id="{00000000-0008-0000-0000-000008000000}"/>
            </a:ext>
          </a:extLst>
        </xdr:cNvPr>
        <xdr:cNvSpPr txBox="1">
          <a:spLocks noChangeArrowheads="1"/>
        </xdr:cNvSpPr>
      </xdr:nvSpPr>
      <xdr:spPr bwMode="auto">
        <a:xfrm>
          <a:off x="601588" y="3842306"/>
          <a:ext cx="4681538" cy="830997"/>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fr-FR" sz="4800" b="1">
              <a:solidFill>
                <a:schemeClr val="bg1"/>
              </a:solidFill>
              <a:latin typeface="Myriad Pro" pitchFamily="34" charset="0"/>
              <a:cs typeface="Miriam" pitchFamily="34" charset="-79"/>
            </a:rPr>
            <a:t>DRUMES</a:t>
          </a:r>
        </a:p>
      </xdr:txBody>
    </xdr:sp>
    <xdr:clientData/>
  </xdr:twoCellAnchor>
  <xdr:twoCellAnchor>
    <xdr:from>
      <xdr:col>0</xdr:col>
      <xdr:colOff>314325</xdr:colOff>
      <xdr:row>8</xdr:row>
      <xdr:rowOff>171450</xdr:rowOff>
    </xdr:from>
    <xdr:to>
      <xdr:col>6</xdr:col>
      <xdr:colOff>133350</xdr:colOff>
      <xdr:row>14</xdr:row>
      <xdr:rowOff>44450</xdr:rowOff>
    </xdr:to>
    <xdr:sp macro="" textlink="">
      <xdr:nvSpPr>
        <xdr:cNvPr id="9" name="ZoneTexte 36">
          <a:extLst>
            <a:ext uri="{FF2B5EF4-FFF2-40B4-BE49-F238E27FC236}">
              <a16:creationId xmlns:a16="http://schemas.microsoft.com/office/drawing/2014/main" id="{00000000-0008-0000-0000-000009000000}"/>
            </a:ext>
          </a:extLst>
        </xdr:cNvPr>
        <xdr:cNvSpPr txBox="1">
          <a:spLocks noChangeArrowheads="1"/>
        </xdr:cNvSpPr>
      </xdr:nvSpPr>
      <xdr:spPr bwMode="auto">
        <a:xfrm>
          <a:off x="314325" y="1695450"/>
          <a:ext cx="4391025" cy="1016000"/>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fr-FR" sz="4400" i="1">
              <a:solidFill>
                <a:schemeClr val="bg1"/>
              </a:solidFill>
              <a:latin typeface="Myriad Pro" pitchFamily="34" charset="0"/>
              <a:cs typeface="Miriam" pitchFamily="34" charset="-79"/>
            </a:rPr>
            <a:t>La Carsat</a:t>
          </a:r>
        </a:p>
        <a:p>
          <a:pPr algn="r"/>
          <a:r>
            <a:rPr lang="fr-FR" sz="1600" i="1">
              <a:solidFill>
                <a:schemeClr val="bg1"/>
              </a:solidFill>
              <a:latin typeface="Myriad Pro" pitchFamily="34" charset="0"/>
              <a:cs typeface="Miriam" pitchFamily="34" charset="-79"/>
            </a:rPr>
            <a:t>Bourgogne et Franche-Comté</a:t>
          </a:r>
        </a:p>
      </xdr:txBody>
    </xdr:sp>
    <xdr:clientData/>
  </xdr:twoCellAnchor>
  <xdr:twoCellAnchor>
    <xdr:from>
      <xdr:col>1</xdr:col>
      <xdr:colOff>415652</xdr:colOff>
      <xdr:row>14</xdr:row>
      <xdr:rowOff>44449</xdr:rowOff>
    </xdr:from>
    <xdr:to>
      <xdr:col>7</xdr:col>
      <xdr:colOff>236265</xdr:colOff>
      <xdr:row>17</xdr:row>
      <xdr:rowOff>180974</xdr:rowOff>
    </xdr:to>
    <xdr:sp macro="" textlink="">
      <xdr:nvSpPr>
        <xdr:cNvPr id="10" name="ZoneTexte 37">
          <a:extLst>
            <a:ext uri="{FF2B5EF4-FFF2-40B4-BE49-F238E27FC236}">
              <a16:creationId xmlns:a16="http://schemas.microsoft.com/office/drawing/2014/main" id="{00000000-0008-0000-0000-00000A000000}"/>
            </a:ext>
          </a:extLst>
        </xdr:cNvPr>
        <xdr:cNvSpPr txBox="1">
          <a:spLocks noChangeArrowheads="1"/>
        </xdr:cNvSpPr>
      </xdr:nvSpPr>
      <xdr:spPr bwMode="auto">
        <a:xfrm>
          <a:off x="1177652" y="2711449"/>
          <a:ext cx="4392613" cy="708025"/>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fr-FR" sz="2000">
              <a:solidFill>
                <a:schemeClr val="bg1"/>
              </a:solidFill>
              <a:latin typeface="Myriad Pro" pitchFamily="34" charset="0"/>
              <a:cs typeface="Miriam" pitchFamily="34" charset="-79"/>
            </a:rPr>
            <a:t>Assureur  solidaire</a:t>
          </a:r>
        </a:p>
        <a:p>
          <a:pPr algn="r"/>
          <a:r>
            <a:rPr lang="fr-FR" sz="2000">
              <a:solidFill>
                <a:schemeClr val="bg1"/>
              </a:solidFill>
              <a:latin typeface="Myriad Pro" pitchFamily="34" charset="0"/>
              <a:cs typeface="Miriam" pitchFamily="34" charset="-79"/>
            </a:rPr>
            <a:t>en retraite et prévention</a:t>
          </a:r>
        </a:p>
      </xdr:txBody>
    </xdr:sp>
    <xdr:clientData/>
  </xdr:twoCellAnchor>
  <xdr:twoCellAnchor editAs="oneCell">
    <xdr:from>
      <xdr:col>0</xdr:col>
      <xdr:colOff>0</xdr:colOff>
      <xdr:row>0</xdr:row>
      <xdr:rowOff>19050</xdr:rowOff>
    </xdr:from>
    <xdr:to>
      <xdr:col>13</xdr:col>
      <xdr:colOff>666750</xdr:colOff>
      <xdr:row>31</xdr:row>
      <xdr:rowOff>132598</xdr:rowOff>
    </xdr:to>
    <xdr:pic>
      <xdr:nvPicPr>
        <xdr:cNvPr id="2" name="Image 1">
          <a:extLst>
            <a:ext uri="{FF2B5EF4-FFF2-40B4-BE49-F238E27FC236}">
              <a16:creationId xmlns:a16="http://schemas.microsoft.com/office/drawing/2014/main" id="{06FC5AC7-5CC0-3D16-8092-AE833DE5F380}"/>
            </a:ext>
          </a:extLst>
        </xdr:cNvPr>
        <xdr:cNvPicPr>
          <a:picLocks noChangeAspect="1"/>
        </xdr:cNvPicPr>
      </xdr:nvPicPr>
      <xdr:blipFill rotWithShape="1">
        <a:blip xmlns:r="http://schemas.openxmlformats.org/officeDocument/2006/relationships" r:embed="rId1"/>
        <a:srcRect l="3261" r="3918"/>
        <a:stretch/>
      </xdr:blipFill>
      <xdr:spPr>
        <a:xfrm>
          <a:off x="0" y="19050"/>
          <a:ext cx="10572750" cy="60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71680</xdr:colOff>
      <xdr:row>3</xdr:row>
      <xdr:rowOff>85236</xdr:rowOff>
    </xdr:from>
    <xdr:to>
      <xdr:col>9</xdr:col>
      <xdr:colOff>333494</xdr:colOff>
      <xdr:row>9</xdr:row>
      <xdr:rowOff>50809</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71680" y="656736"/>
          <a:ext cx="7757989" cy="1108573"/>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2900" lvl="1" indent="-342900" algn="just">
            <a:spcBef>
              <a:spcPts val="600"/>
            </a:spcBef>
            <a:buClr>
              <a:schemeClr val="tx1"/>
            </a:buClr>
            <a:buFont typeface="Wingdings" panose="05000000000000000000" pitchFamily="2" charset="2"/>
            <a:buChar char="Ø"/>
            <a:tabLst>
              <a:tab pos="571500" algn="l"/>
            </a:tabLst>
          </a:pPr>
          <a:r>
            <a:rPr lang="fr-FR" sz="2000">
              <a:latin typeface="Calibri" pitchFamily="34" charset="0"/>
            </a:rPr>
            <a:t>Etre capable d’identifier les principales situations de travail dangereuses liées à l’utilisation d’une machine en service</a:t>
          </a:r>
        </a:p>
        <a:p>
          <a:pPr marL="342900" lvl="1" indent="-342900" algn="just">
            <a:spcBef>
              <a:spcPts val="600"/>
            </a:spcBef>
            <a:buClr>
              <a:schemeClr val="tx1"/>
            </a:buClr>
            <a:buFont typeface="Wingdings" panose="05000000000000000000" pitchFamily="2" charset="2"/>
            <a:buChar char="Ø"/>
            <a:tabLst>
              <a:tab pos="571500" algn="l"/>
            </a:tabLst>
          </a:pPr>
          <a:r>
            <a:rPr lang="fr-FR" sz="2000">
              <a:latin typeface="Calibri" pitchFamily="34" charset="0"/>
            </a:rPr>
            <a:t>Etre force de proposition pour améliorer la machine</a:t>
          </a:r>
        </a:p>
      </xdr:txBody>
    </xdr:sp>
    <xdr:clientData/>
  </xdr:twoCellAnchor>
  <xdr:twoCellAnchor>
    <xdr:from>
      <xdr:col>0</xdr:col>
      <xdr:colOff>0</xdr:colOff>
      <xdr:row>0</xdr:row>
      <xdr:rowOff>0</xdr:rowOff>
    </xdr:from>
    <xdr:to>
      <xdr:col>9</xdr:col>
      <xdr:colOff>281434</xdr:colOff>
      <xdr:row>2</xdr:row>
      <xdr:rowOff>87013</xdr:rowOff>
    </xdr:to>
    <xdr:sp macro="" textlink="">
      <xdr:nvSpPr>
        <xdr:cNvPr id="5" name="ZoneTexte 4">
          <a:extLst>
            <a:ext uri="{FF2B5EF4-FFF2-40B4-BE49-F238E27FC236}">
              <a16:creationId xmlns:a16="http://schemas.microsoft.com/office/drawing/2014/main" id="{00000000-0008-0000-0300-000005000000}"/>
            </a:ext>
          </a:extLst>
        </xdr:cNvPr>
        <xdr:cNvSpPr txBox="1">
          <a:spLocks/>
        </xdr:cNvSpPr>
      </xdr:nvSpPr>
      <xdr:spPr bwMode="auto">
        <a:xfrm>
          <a:off x="0" y="0"/>
          <a:ext cx="7920484" cy="468013"/>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50000"/>
            </a:spcBef>
          </a:pPr>
          <a:r>
            <a:rPr lang="fr-FR" sz="2400" b="1">
              <a:solidFill>
                <a:schemeClr val="bg1"/>
              </a:solidFill>
            </a:rPr>
            <a:t>Objectifs de l’outil</a:t>
          </a:r>
        </a:p>
      </xdr:txBody>
    </xdr:sp>
    <xdr:clientData/>
  </xdr:twoCellAnchor>
  <xdr:twoCellAnchor>
    <xdr:from>
      <xdr:col>6</xdr:col>
      <xdr:colOff>428625</xdr:colOff>
      <xdr:row>10</xdr:row>
      <xdr:rowOff>66675</xdr:rowOff>
    </xdr:from>
    <xdr:to>
      <xdr:col>6</xdr:col>
      <xdr:colOff>638175</xdr:colOff>
      <xdr:row>10</xdr:row>
      <xdr:rowOff>228600</xdr:rowOff>
    </xdr:to>
    <xdr:sp macro="" textlink="">
      <xdr:nvSpPr>
        <xdr:cNvPr id="2" name="Flèche droite 1">
          <a:extLst>
            <a:ext uri="{FF2B5EF4-FFF2-40B4-BE49-F238E27FC236}">
              <a16:creationId xmlns:a16="http://schemas.microsoft.com/office/drawing/2014/main" id="{00000000-0008-0000-0300-000002000000}"/>
            </a:ext>
          </a:extLst>
        </xdr:cNvPr>
        <xdr:cNvSpPr/>
      </xdr:nvSpPr>
      <xdr:spPr>
        <a:xfrm>
          <a:off x="5000625" y="1971675"/>
          <a:ext cx="209550" cy="161925"/>
        </a:xfrm>
        <a:prstGeom prst="rightArrow">
          <a:avLst/>
        </a:prstGeom>
        <a:solidFill>
          <a:schemeClr val="accent6">
            <a:lumMod val="60000"/>
            <a:lumOff val="40000"/>
          </a:schemeClr>
        </a:solidFill>
        <a:ln>
          <a:solidFill>
            <a:srgbClr val="00239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17792</xdr:rowOff>
    </xdr:from>
    <xdr:to>
      <xdr:col>9</xdr:col>
      <xdr:colOff>414362</xdr:colOff>
      <xdr:row>25</xdr:row>
      <xdr:rowOff>183944</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1160792"/>
          <a:ext cx="7272362" cy="3785652"/>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buFont typeface="Times" pitchFamily="18" charset="0"/>
            <a:buNone/>
            <a:tabLst>
              <a:tab pos="0" algn="l"/>
            </a:tabLst>
          </a:pPr>
          <a:r>
            <a:rPr lang="fr-FR" sz="2000">
              <a:latin typeface="Calibri" pitchFamily="34" charset="0"/>
            </a:rPr>
            <a:t>En matière de sécurité du travail, l'Union Européenne publie deux types de directives:</a:t>
          </a:r>
        </a:p>
        <a:p>
          <a:pPr algn="just">
            <a:buFont typeface="Times" pitchFamily="18" charset="0"/>
            <a:buNone/>
            <a:tabLst>
              <a:tab pos="0" algn="l"/>
            </a:tabLst>
          </a:pPr>
          <a:endParaRPr lang="fr-FR" sz="2000">
            <a:latin typeface="Calibri" pitchFamily="34" charset="0"/>
          </a:endParaRPr>
        </a:p>
        <a:p>
          <a:pPr algn="just">
            <a:buFont typeface="Wingdings" pitchFamily="2" charset="2"/>
            <a:buChar char="ü"/>
            <a:tabLst>
              <a:tab pos="0" algn="l"/>
            </a:tabLst>
          </a:pPr>
          <a:r>
            <a:rPr lang="fr-FR" sz="2000">
              <a:latin typeface="Calibri" pitchFamily="34" charset="0"/>
            </a:rPr>
            <a:t> Les </a:t>
          </a:r>
          <a:r>
            <a:rPr lang="fr-FR" sz="2000" b="1">
              <a:latin typeface="Calibri" pitchFamily="34" charset="0"/>
            </a:rPr>
            <a:t>directives "économiques" </a:t>
          </a:r>
          <a:r>
            <a:rPr lang="fr-FR" sz="2000">
              <a:latin typeface="Calibri" pitchFamily="34" charset="0"/>
            </a:rPr>
            <a:t>sur base de l'article 114 du traité instituant la Communauté Européenne : </a:t>
          </a:r>
          <a:r>
            <a:rPr lang="fr-FR" sz="2000" b="1">
              <a:latin typeface="Calibri" pitchFamily="34" charset="0"/>
            </a:rPr>
            <a:t>libre circulation des produits</a:t>
          </a:r>
        </a:p>
        <a:p>
          <a:pPr algn="just">
            <a:buFont typeface="Wingdings" pitchFamily="2" charset="2"/>
            <a:buChar char="q"/>
            <a:tabLst>
              <a:tab pos="0" algn="l"/>
            </a:tabLst>
          </a:pPr>
          <a:endParaRPr lang="fr-FR" sz="2000">
            <a:latin typeface="Calibri" pitchFamily="34" charset="0"/>
          </a:endParaRPr>
        </a:p>
        <a:p>
          <a:pPr algn="just">
            <a:buFont typeface="Wingdings" pitchFamily="2" charset="2"/>
            <a:buChar char="q"/>
            <a:tabLst>
              <a:tab pos="0" algn="l"/>
            </a:tabLst>
          </a:pPr>
          <a:endParaRPr lang="fr-FR" sz="2000">
            <a:latin typeface="Calibri" pitchFamily="34" charset="0"/>
          </a:endParaRPr>
        </a:p>
        <a:p>
          <a:pPr algn="just" eaLnBrk="0" hangingPunct="0">
            <a:buFont typeface="Wingdings" pitchFamily="2" charset="2"/>
            <a:buChar char="ü"/>
            <a:tabLst>
              <a:tab pos="0" algn="l"/>
            </a:tabLst>
          </a:pPr>
          <a:r>
            <a:rPr lang="fr-FR" sz="2000">
              <a:latin typeface="Calibri" pitchFamily="34" charset="0"/>
            </a:rPr>
            <a:t> Les </a:t>
          </a:r>
          <a:r>
            <a:rPr lang="fr-FR" sz="2000" b="1">
              <a:latin typeface="Calibri" pitchFamily="34" charset="0"/>
            </a:rPr>
            <a:t>directives "sociales" </a:t>
          </a:r>
          <a:r>
            <a:rPr lang="fr-FR" sz="2000">
              <a:latin typeface="Calibri" pitchFamily="34" charset="0"/>
            </a:rPr>
            <a:t>(directive cadre + directives particulières) sur base de l'article 153 du traité instituant la Communauté Européenne : </a:t>
          </a:r>
          <a:r>
            <a:rPr lang="fr-FR" sz="2000" b="1">
              <a:latin typeface="Calibri" pitchFamily="34" charset="0"/>
            </a:rPr>
            <a:t>sécurité sur les lieux de travail</a:t>
          </a:r>
        </a:p>
        <a:p>
          <a:pPr algn="just" eaLnBrk="0" hangingPunct="0">
            <a:buFont typeface="Wingdings" pitchFamily="2" charset="2"/>
            <a:buChar char="q"/>
            <a:tabLst>
              <a:tab pos="0" algn="l"/>
            </a:tabLst>
          </a:pPr>
          <a:endParaRPr lang="fr-FR" sz="2000" b="1">
            <a:latin typeface="Calibri" pitchFamily="34" charset="0"/>
          </a:endParaRPr>
        </a:p>
      </xdr:txBody>
    </xdr:sp>
    <xdr:clientData/>
  </xdr:twoCellAnchor>
  <xdr:twoCellAnchor>
    <xdr:from>
      <xdr:col>0</xdr:col>
      <xdr:colOff>328</xdr:colOff>
      <xdr:row>0</xdr:row>
      <xdr:rowOff>0</xdr:rowOff>
    </xdr:from>
    <xdr:to>
      <xdr:col>9</xdr:col>
      <xdr:colOff>425778</xdr:colOff>
      <xdr:row>4</xdr:row>
      <xdr:rowOff>81693</xdr:rowOff>
    </xdr:to>
    <xdr:sp macro="" textlink="">
      <xdr:nvSpPr>
        <xdr:cNvPr id="3" name="ZoneTexte 2">
          <a:extLst>
            <a:ext uri="{FF2B5EF4-FFF2-40B4-BE49-F238E27FC236}">
              <a16:creationId xmlns:a16="http://schemas.microsoft.com/office/drawing/2014/main" id="{00000000-0008-0000-0400-000003000000}"/>
            </a:ext>
          </a:extLst>
        </xdr:cNvPr>
        <xdr:cNvSpPr txBox="1">
          <a:spLocks/>
        </xdr:cNvSpPr>
      </xdr:nvSpPr>
      <xdr:spPr bwMode="auto">
        <a:xfrm>
          <a:off x="328" y="0"/>
          <a:ext cx="7283450" cy="843693"/>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50000"/>
            </a:spcBef>
            <a:defRPr/>
          </a:pPr>
          <a:r>
            <a:rPr lang="fr-FR" sz="2400" b="1">
              <a:solidFill>
                <a:schemeClr val="bg1"/>
              </a:solidFill>
            </a:rPr>
            <a:t>Introduction : Les directives européennes en matière de sécurité au travail </a:t>
          </a:r>
        </a:p>
      </xdr:txBody>
    </xdr:sp>
    <xdr:clientData/>
  </xdr:twoCellAnchor>
  <xdr:twoCellAnchor>
    <xdr:from>
      <xdr:col>1</xdr:col>
      <xdr:colOff>390128</xdr:colOff>
      <xdr:row>16</xdr:row>
      <xdr:rowOff>57008</xdr:rowOff>
    </xdr:from>
    <xdr:to>
      <xdr:col>7</xdr:col>
      <xdr:colOff>210616</xdr:colOff>
      <xdr:row>18</xdr:row>
      <xdr:rowOff>81440</xdr:rowOff>
    </xdr:to>
    <xdr:sp macro="" textlink="">
      <xdr:nvSpPr>
        <xdr:cNvPr id="4" name="ZoneTexte 24">
          <a:extLst>
            <a:ext uri="{FF2B5EF4-FFF2-40B4-BE49-F238E27FC236}">
              <a16:creationId xmlns:a16="http://schemas.microsoft.com/office/drawing/2014/main" id="{00000000-0008-0000-0400-000004000000}"/>
            </a:ext>
          </a:extLst>
        </xdr:cNvPr>
        <xdr:cNvSpPr txBox="1"/>
      </xdr:nvSpPr>
      <xdr:spPr>
        <a:xfrm>
          <a:off x="1152128" y="3105008"/>
          <a:ext cx="4392488" cy="405432"/>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sp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Pour les constructeurs</a:t>
          </a:r>
        </a:p>
      </xdr:txBody>
    </xdr:sp>
    <xdr:clientData/>
  </xdr:twoCellAnchor>
  <xdr:twoCellAnchor>
    <xdr:from>
      <xdr:col>1</xdr:col>
      <xdr:colOff>390128</xdr:colOff>
      <xdr:row>24</xdr:row>
      <xdr:rowOff>189192</xdr:rowOff>
    </xdr:from>
    <xdr:to>
      <xdr:col>7</xdr:col>
      <xdr:colOff>210616</xdr:colOff>
      <xdr:row>27</xdr:row>
      <xdr:rowOff>23124</xdr:rowOff>
    </xdr:to>
    <xdr:sp macro="" textlink="">
      <xdr:nvSpPr>
        <xdr:cNvPr id="5" name="ZoneTexte 25">
          <a:extLst>
            <a:ext uri="{FF2B5EF4-FFF2-40B4-BE49-F238E27FC236}">
              <a16:creationId xmlns:a16="http://schemas.microsoft.com/office/drawing/2014/main" id="{00000000-0008-0000-0400-000005000000}"/>
            </a:ext>
          </a:extLst>
        </xdr:cNvPr>
        <xdr:cNvSpPr txBox="1"/>
      </xdr:nvSpPr>
      <xdr:spPr>
        <a:xfrm>
          <a:off x="1152128" y="4761192"/>
          <a:ext cx="4392488" cy="405432"/>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sp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Pour</a:t>
          </a:r>
          <a:r>
            <a:rPr lang="fr-FR" sz="2000" b="1" baseline="0">
              <a:latin typeface="Calibri" pitchFamily="34" charset="0"/>
            </a:rPr>
            <a:t> les u</a:t>
          </a:r>
          <a:r>
            <a:rPr lang="fr-FR" sz="2000" b="1">
              <a:latin typeface="Calibri" pitchFamily="34" charset="0"/>
            </a:rPr>
            <a:t>tilisateurs</a:t>
          </a:r>
        </a:p>
      </xdr:txBody>
    </xdr:sp>
    <xdr:clientData/>
  </xdr:twoCellAnchor>
  <xdr:twoCellAnchor>
    <xdr:from>
      <xdr:col>0</xdr:col>
      <xdr:colOff>0</xdr:colOff>
      <xdr:row>36</xdr:row>
      <xdr:rowOff>116224</xdr:rowOff>
    </xdr:from>
    <xdr:to>
      <xdr:col>3</xdr:col>
      <xdr:colOff>594320</xdr:colOff>
      <xdr:row>40</xdr:row>
      <xdr:rowOff>62110</xdr:rowOff>
    </xdr:to>
    <xdr:sp macro="" textlink="">
      <xdr:nvSpPr>
        <xdr:cNvPr id="6" name="ZoneTexte 24">
          <a:extLst>
            <a:ext uri="{FF2B5EF4-FFF2-40B4-BE49-F238E27FC236}">
              <a16:creationId xmlns:a16="http://schemas.microsoft.com/office/drawing/2014/main" id="{00000000-0008-0000-0400-000006000000}"/>
            </a:ext>
          </a:extLst>
        </xdr:cNvPr>
        <xdr:cNvSpPr txBox="1"/>
      </xdr:nvSpPr>
      <xdr:spPr>
        <a:xfrm>
          <a:off x="0" y="7726699"/>
          <a:ext cx="2880320" cy="707886"/>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sp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Constructeurs / Conception</a:t>
          </a:r>
        </a:p>
      </xdr:txBody>
    </xdr:sp>
    <xdr:clientData/>
  </xdr:twoCellAnchor>
  <xdr:twoCellAnchor>
    <xdr:from>
      <xdr:col>3</xdr:col>
      <xdr:colOff>594320</xdr:colOff>
      <xdr:row>36</xdr:row>
      <xdr:rowOff>116224</xdr:rowOff>
    </xdr:from>
    <xdr:to>
      <xdr:col>8</xdr:col>
      <xdr:colOff>528736</xdr:colOff>
      <xdr:row>40</xdr:row>
      <xdr:rowOff>62110</xdr:rowOff>
    </xdr:to>
    <xdr:sp macro="" textlink="">
      <xdr:nvSpPr>
        <xdr:cNvPr id="7" name="ZoneTexte 25">
          <a:extLst>
            <a:ext uri="{FF2B5EF4-FFF2-40B4-BE49-F238E27FC236}">
              <a16:creationId xmlns:a16="http://schemas.microsoft.com/office/drawing/2014/main" id="{00000000-0008-0000-0400-000007000000}"/>
            </a:ext>
          </a:extLst>
        </xdr:cNvPr>
        <xdr:cNvSpPr txBox="1"/>
      </xdr:nvSpPr>
      <xdr:spPr>
        <a:xfrm>
          <a:off x="2880320" y="7726699"/>
          <a:ext cx="3744416" cy="707886"/>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sp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Utilisateurs / entreprise</a:t>
          </a:r>
        </a:p>
        <a:p>
          <a:pPr algn="ctr" fontAlgn="base">
            <a:spcBef>
              <a:spcPct val="0"/>
            </a:spcBef>
            <a:spcAft>
              <a:spcPct val="0"/>
            </a:spcAft>
          </a:pPr>
          <a:r>
            <a:rPr lang="fr-FR" sz="2000" b="1">
              <a:latin typeface="Calibri" pitchFamily="34" charset="0"/>
            </a:rPr>
            <a:t>Utilisation</a:t>
          </a:r>
        </a:p>
      </xdr:txBody>
    </xdr:sp>
    <xdr:clientData/>
  </xdr:twoCellAnchor>
  <xdr:twoCellAnchor>
    <xdr:from>
      <xdr:col>3</xdr:col>
      <xdr:colOff>594320</xdr:colOff>
      <xdr:row>35</xdr:row>
      <xdr:rowOff>136386</xdr:rowOff>
    </xdr:from>
    <xdr:to>
      <xdr:col>3</xdr:col>
      <xdr:colOff>594320</xdr:colOff>
      <xdr:row>55</xdr:row>
      <xdr:rowOff>142810</xdr:rowOff>
    </xdr:to>
    <xdr:cxnSp macro="">
      <xdr:nvCxnSpPr>
        <xdr:cNvPr id="8" name="Connecteur droit 7">
          <a:extLst>
            <a:ext uri="{FF2B5EF4-FFF2-40B4-BE49-F238E27FC236}">
              <a16:creationId xmlns:a16="http://schemas.microsoft.com/office/drawing/2014/main" id="{00000000-0008-0000-0400-000008000000}"/>
            </a:ext>
          </a:extLst>
        </xdr:cNvPr>
        <xdr:cNvCxnSpPr/>
      </xdr:nvCxnSpPr>
      <xdr:spPr>
        <a:xfrm>
          <a:off x="2880320" y="7556361"/>
          <a:ext cx="0" cy="381642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280400</xdr:colOff>
      <xdr:row>32</xdr:row>
      <xdr:rowOff>0</xdr:rowOff>
    </xdr:from>
    <xdr:to>
      <xdr:col>6</xdr:col>
      <xdr:colOff>616776</xdr:colOff>
      <xdr:row>35</xdr:row>
      <xdr:rowOff>136386</xdr:rowOff>
    </xdr:to>
    <xdr:sp macro="" textlink="">
      <xdr:nvSpPr>
        <xdr:cNvPr id="9" name="ZoneTexte 15">
          <a:extLst>
            <a:ext uri="{FF2B5EF4-FFF2-40B4-BE49-F238E27FC236}">
              <a16:creationId xmlns:a16="http://schemas.microsoft.com/office/drawing/2014/main" id="{00000000-0008-0000-0400-000009000000}"/>
            </a:ext>
          </a:extLst>
        </xdr:cNvPr>
        <xdr:cNvSpPr txBox="1"/>
      </xdr:nvSpPr>
      <xdr:spPr>
        <a:xfrm>
          <a:off x="1804400" y="6848475"/>
          <a:ext cx="3384376" cy="707886"/>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sp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1</a:t>
          </a:r>
          <a:r>
            <a:rPr lang="fr-FR" sz="2000" b="1" baseline="30000">
              <a:latin typeface="Calibri" pitchFamily="34" charset="0"/>
            </a:rPr>
            <a:t>ère</a:t>
          </a:r>
          <a:r>
            <a:rPr lang="fr-FR" sz="2000" b="1">
              <a:latin typeface="Calibri" pitchFamily="34" charset="0"/>
            </a:rPr>
            <a:t> mise en service ou mise sur le marché</a:t>
          </a:r>
        </a:p>
      </xdr:txBody>
    </xdr:sp>
    <xdr:clientData/>
  </xdr:twoCellAnchor>
  <xdr:twoCellAnchor>
    <xdr:from>
      <xdr:col>8</xdr:col>
      <xdr:colOff>528736</xdr:colOff>
      <xdr:row>35</xdr:row>
      <xdr:rowOff>136386</xdr:rowOff>
    </xdr:from>
    <xdr:to>
      <xdr:col>8</xdr:col>
      <xdr:colOff>528736</xdr:colOff>
      <xdr:row>40</xdr:row>
      <xdr:rowOff>135888</xdr:rowOff>
    </xdr:to>
    <xdr:cxnSp macro="">
      <xdr:nvCxnSpPr>
        <xdr:cNvPr id="10" name="Connecteur droit 9">
          <a:extLst>
            <a:ext uri="{FF2B5EF4-FFF2-40B4-BE49-F238E27FC236}">
              <a16:creationId xmlns:a16="http://schemas.microsoft.com/office/drawing/2014/main" id="{00000000-0008-0000-0400-00000A000000}"/>
            </a:ext>
          </a:extLst>
        </xdr:cNvPr>
        <xdr:cNvCxnSpPr/>
      </xdr:nvCxnSpPr>
      <xdr:spPr>
        <a:xfrm>
          <a:off x="6624736" y="7556361"/>
          <a:ext cx="0" cy="95200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365602</xdr:colOff>
      <xdr:row>40</xdr:row>
      <xdr:rowOff>164128</xdr:rowOff>
    </xdr:from>
    <xdr:to>
      <xdr:col>9</xdr:col>
      <xdr:colOff>281762</xdr:colOff>
      <xdr:row>42</xdr:row>
      <xdr:rowOff>183238</xdr:rowOff>
    </xdr:to>
    <xdr:sp macro="" textlink="">
      <xdr:nvSpPr>
        <xdr:cNvPr id="11" name="ZoneTexte 17">
          <a:extLst>
            <a:ext uri="{FF2B5EF4-FFF2-40B4-BE49-F238E27FC236}">
              <a16:creationId xmlns:a16="http://schemas.microsoft.com/office/drawing/2014/main" id="{00000000-0008-0000-0400-00000B000000}"/>
            </a:ext>
          </a:extLst>
        </xdr:cNvPr>
        <xdr:cNvSpPr txBox="1"/>
      </xdr:nvSpPr>
      <xdr:spPr>
        <a:xfrm>
          <a:off x="5699602" y="8536603"/>
          <a:ext cx="1440160" cy="400110"/>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sp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Destruction</a:t>
          </a:r>
        </a:p>
      </xdr:txBody>
    </xdr:sp>
    <xdr:clientData/>
  </xdr:twoCellAnchor>
  <xdr:twoCellAnchor>
    <xdr:from>
      <xdr:col>0</xdr:col>
      <xdr:colOff>0</xdr:colOff>
      <xdr:row>38</xdr:row>
      <xdr:rowOff>135334</xdr:rowOff>
    </xdr:from>
    <xdr:to>
      <xdr:col>8</xdr:col>
      <xdr:colOff>528736</xdr:colOff>
      <xdr:row>38</xdr:row>
      <xdr:rowOff>135334</xdr:rowOff>
    </xdr:to>
    <xdr:cxnSp macro="">
      <xdr:nvCxnSpPr>
        <xdr:cNvPr id="12" name="Connecteur droit avec flèche 11">
          <a:extLst>
            <a:ext uri="{FF2B5EF4-FFF2-40B4-BE49-F238E27FC236}">
              <a16:creationId xmlns:a16="http://schemas.microsoft.com/office/drawing/2014/main" id="{00000000-0008-0000-0400-00000C000000}"/>
            </a:ext>
          </a:extLst>
        </xdr:cNvPr>
        <xdr:cNvCxnSpPr/>
      </xdr:nvCxnSpPr>
      <xdr:spPr>
        <a:xfrm>
          <a:off x="0" y="8126809"/>
          <a:ext cx="6624736"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144016</xdr:colOff>
      <xdr:row>40</xdr:row>
      <xdr:rowOff>138678</xdr:rowOff>
    </xdr:from>
    <xdr:to>
      <xdr:col>3</xdr:col>
      <xdr:colOff>450304</xdr:colOff>
      <xdr:row>54</xdr:row>
      <xdr:rowOff>100283</xdr:rowOff>
    </xdr:to>
    <xdr:sp macro="" textlink="">
      <xdr:nvSpPr>
        <xdr:cNvPr id="13" name="ZoneTexte 10">
          <a:extLst>
            <a:ext uri="{FF2B5EF4-FFF2-40B4-BE49-F238E27FC236}">
              <a16:creationId xmlns:a16="http://schemas.microsoft.com/office/drawing/2014/main" id="{00000000-0008-0000-0400-00000D000000}"/>
            </a:ext>
          </a:extLst>
        </xdr:cNvPr>
        <xdr:cNvSpPr txBox="1"/>
      </xdr:nvSpPr>
      <xdr:spPr>
        <a:xfrm>
          <a:off x="144016" y="8234928"/>
          <a:ext cx="2592288" cy="2628605"/>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a:t>De</a:t>
          </a:r>
          <a:r>
            <a:rPr lang="fr-FR" baseline="0"/>
            <a:t> nos jour, l</a:t>
          </a:r>
          <a:r>
            <a:rPr lang="fr-FR"/>
            <a:t>a conception de la machine doit être conforme à la directive 2006/42/CE. Le fabricant atteste de cette conformité en apposant le marquage CE et en rédigeant une déclaration CE de conformité.</a:t>
          </a:r>
        </a:p>
      </xdr:txBody>
    </xdr:sp>
    <xdr:clientData/>
  </xdr:twoCellAnchor>
  <xdr:twoCellAnchor>
    <xdr:from>
      <xdr:col>3</xdr:col>
      <xdr:colOff>738336</xdr:colOff>
      <xdr:row>42</xdr:row>
      <xdr:rowOff>162788</xdr:rowOff>
    </xdr:from>
    <xdr:to>
      <xdr:col>7</xdr:col>
      <xdr:colOff>666750</xdr:colOff>
      <xdr:row>56</xdr:row>
      <xdr:rowOff>124393</xdr:rowOff>
    </xdr:to>
    <xdr:sp macro="" textlink="">
      <xdr:nvSpPr>
        <xdr:cNvPr id="14" name="ZoneTexte 21">
          <a:extLst>
            <a:ext uri="{FF2B5EF4-FFF2-40B4-BE49-F238E27FC236}">
              <a16:creationId xmlns:a16="http://schemas.microsoft.com/office/drawing/2014/main" id="{00000000-0008-0000-0400-00000E000000}"/>
            </a:ext>
          </a:extLst>
        </xdr:cNvPr>
        <xdr:cNvSpPr txBox="1"/>
      </xdr:nvSpPr>
      <xdr:spPr>
        <a:xfrm>
          <a:off x="3024336" y="8640038"/>
          <a:ext cx="2433489" cy="2628605"/>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a:t>Une fois la mise en service en service faite dans l’entreprise, la responsabilité du maintien en conformité revient à l’entreprise utilisatrice, et ce, jusqu’à la destruction de la machine…</a:t>
          </a:r>
        </a:p>
      </xdr:txBody>
    </xdr:sp>
    <xdr:clientData/>
  </xdr:twoCellAnchor>
  <xdr:twoCellAnchor>
    <xdr:from>
      <xdr:col>5</xdr:col>
      <xdr:colOff>685800</xdr:colOff>
      <xdr:row>60</xdr:row>
      <xdr:rowOff>57150</xdr:rowOff>
    </xdr:from>
    <xdr:to>
      <xdr:col>6</xdr:col>
      <xdr:colOff>133350</xdr:colOff>
      <xdr:row>60</xdr:row>
      <xdr:rowOff>219075</xdr:rowOff>
    </xdr:to>
    <xdr:sp macro="" textlink="">
      <xdr:nvSpPr>
        <xdr:cNvPr id="15" name="Flèche droite 14">
          <a:extLst>
            <a:ext uri="{FF2B5EF4-FFF2-40B4-BE49-F238E27FC236}">
              <a16:creationId xmlns:a16="http://schemas.microsoft.com/office/drawing/2014/main" id="{00000000-0008-0000-0400-00000F000000}"/>
            </a:ext>
          </a:extLst>
        </xdr:cNvPr>
        <xdr:cNvSpPr/>
      </xdr:nvSpPr>
      <xdr:spPr>
        <a:xfrm>
          <a:off x="4495800" y="12087225"/>
          <a:ext cx="209550" cy="161925"/>
        </a:xfrm>
        <a:prstGeom prst="rightArrow">
          <a:avLst/>
        </a:prstGeom>
        <a:solidFill>
          <a:schemeClr val="accent6">
            <a:lumMod val="60000"/>
            <a:lumOff val="40000"/>
          </a:schemeClr>
        </a:solidFill>
        <a:ln>
          <a:solidFill>
            <a:srgbClr val="00239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156549</xdr:rowOff>
    </xdr:from>
    <xdr:to>
      <xdr:col>9</xdr:col>
      <xdr:colOff>261814</xdr:colOff>
      <xdr:row>14</xdr:row>
      <xdr:rowOff>72306</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537549"/>
          <a:ext cx="7119814" cy="2201757"/>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77800" lvl="1" indent="-177800">
            <a:buClr>
              <a:schemeClr val="tx1"/>
            </a:buClr>
            <a:tabLst>
              <a:tab pos="571500" algn="l"/>
            </a:tabLst>
            <a:defRPr/>
          </a:pPr>
          <a:r>
            <a:rPr lang="fr-FR" sz="2000" b="1">
              <a:latin typeface="Calibri" pitchFamily="34" charset="0"/>
            </a:rPr>
            <a:t>Obligations générales :</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Obligation de sécurité de </a:t>
          </a:r>
          <a:r>
            <a:rPr lang="fr-FR" sz="2000" b="1">
              <a:latin typeface="Calibri" pitchFamily="34" charset="0"/>
            </a:rPr>
            <a:t>résultat : </a:t>
          </a:r>
          <a:r>
            <a:rPr lang="fr-FR" sz="2000">
              <a:latin typeface="Calibri" pitchFamily="34" charset="0"/>
            </a:rPr>
            <a:t>L’employeur est tenu envers ses salariés d’une obligation de sécurité de résultat relative à la protection de sa santé physique et mentale. </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Obligation d’</a:t>
          </a:r>
          <a:r>
            <a:rPr lang="fr-FR" sz="2000" b="1">
              <a:latin typeface="Calibri" pitchFamily="34" charset="0"/>
            </a:rPr>
            <a:t>évaluation</a:t>
          </a:r>
          <a:r>
            <a:rPr lang="fr-FR" sz="2000">
              <a:latin typeface="Calibri" pitchFamily="34" charset="0"/>
            </a:rPr>
            <a:t> des risques</a:t>
          </a:r>
        </a:p>
        <a:p>
          <a:pPr marL="177800" lvl="1" indent="-177800" algn="just">
            <a:spcBef>
              <a:spcPts val="600"/>
            </a:spcBef>
            <a:buClr>
              <a:schemeClr val="tx1"/>
            </a:buClr>
            <a:tabLst>
              <a:tab pos="571500" algn="l"/>
            </a:tabLst>
          </a:pPr>
          <a:endParaRPr lang="fr-FR" sz="2000">
            <a:latin typeface="Calibri" pitchFamily="34" charset="0"/>
          </a:endParaRPr>
        </a:p>
      </xdr:txBody>
    </xdr:sp>
    <xdr:clientData/>
  </xdr:twoCellAnchor>
  <xdr:twoCellAnchor>
    <xdr:from>
      <xdr:col>0</xdr:col>
      <xdr:colOff>0</xdr:colOff>
      <xdr:row>0</xdr:row>
      <xdr:rowOff>0</xdr:rowOff>
    </xdr:from>
    <xdr:to>
      <xdr:col>9</xdr:col>
      <xdr:colOff>281434</xdr:colOff>
      <xdr:row>2</xdr:row>
      <xdr:rowOff>87013</xdr:rowOff>
    </xdr:to>
    <xdr:sp macro="" textlink="">
      <xdr:nvSpPr>
        <xdr:cNvPr id="3" name="ZoneTexte 2">
          <a:extLst>
            <a:ext uri="{FF2B5EF4-FFF2-40B4-BE49-F238E27FC236}">
              <a16:creationId xmlns:a16="http://schemas.microsoft.com/office/drawing/2014/main" id="{00000000-0008-0000-0500-000003000000}"/>
            </a:ext>
          </a:extLst>
        </xdr:cNvPr>
        <xdr:cNvSpPr txBox="1">
          <a:spLocks/>
        </xdr:cNvSpPr>
      </xdr:nvSpPr>
      <xdr:spPr bwMode="auto">
        <a:xfrm>
          <a:off x="0" y="0"/>
          <a:ext cx="7139434" cy="468013"/>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50000"/>
            </a:spcBef>
          </a:pPr>
          <a:r>
            <a:rPr lang="fr-FR" sz="2400" b="1">
              <a:solidFill>
                <a:schemeClr val="bg1"/>
              </a:solidFill>
            </a:rPr>
            <a:t>Les obligations des utilisateurs de machines </a:t>
          </a:r>
        </a:p>
      </xdr:txBody>
    </xdr:sp>
    <xdr:clientData/>
  </xdr:twoCellAnchor>
  <xdr:twoCellAnchor>
    <xdr:from>
      <xdr:col>0</xdr:col>
      <xdr:colOff>9525</xdr:colOff>
      <xdr:row>14</xdr:row>
      <xdr:rowOff>61299</xdr:rowOff>
    </xdr:from>
    <xdr:to>
      <xdr:col>9</xdr:col>
      <xdr:colOff>271339</xdr:colOff>
      <xdr:row>49</xdr:row>
      <xdr:rowOff>127502</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9525" y="2728299"/>
          <a:ext cx="7119814" cy="6733703"/>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77800" lvl="1" indent="-177800" algn="just">
            <a:buClr>
              <a:schemeClr val="tx1"/>
            </a:buClr>
            <a:tabLst>
              <a:tab pos="571500" algn="l"/>
            </a:tabLst>
            <a:defRPr/>
          </a:pPr>
          <a:r>
            <a:rPr lang="fr-FR" sz="2000" b="1">
              <a:latin typeface="Calibri" pitchFamily="34" charset="0"/>
            </a:rPr>
            <a:t>Obligations spécifiques aux équipements de travail :</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Obligation d’équiper, d’installer, d’utiliser, de régler et de maintenir en état les équipements de travail (E.T.) et les moyens de protection (M.P.) mis en service, y compris en cas de modification</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Interdiction de mettre en service ou d’utiliser des E.T. et M.P. non conformes : règles techniques de conception &amp; procédures de certification</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Mise à disposition d’E.T. appropriés au travail à réaliser en vue de préserver la santé et la sécurité </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Mise en œuvre de mesures d’organisation pour l’utilisation des E.T. :</a:t>
          </a:r>
        </a:p>
        <a:p>
          <a:pPr marL="635000" lvl="2" indent="-177800" algn="just">
            <a:spcBef>
              <a:spcPts val="600"/>
            </a:spcBef>
            <a:buClr>
              <a:schemeClr val="tx1"/>
            </a:buClr>
            <a:buFont typeface="Wingdings" pitchFamily="2" charset="2"/>
            <a:buChar char="ü"/>
            <a:tabLst>
              <a:tab pos="571500" algn="l"/>
            </a:tabLst>
          </a:pPr>
          <a:r>
            <a:rPr lang="fr-FR" sz="2000">
              <a:latin typeface="Calibri" pitchFamily="34" charset="0"/>
            </a:rPr>
            <a:t>Maintenir les E.T. en état de conformité. </a:t>
          </a:r>
        </a:p>
        <a:p>
          <a:pPr marL="635000" lvl="2" indent="-177800" algn="just">
            <a:spcBef>
              <a:spcPts val="600"/>
            </a:spcBef>
            <a:buClr>
              <a:schemeClr val="tx1"/>
            </a:buClr>
            <a:buFont typeface="Wingdings" pitchFamily="2" charset="2"/>
            <a:buChar char="ü"/>
            <a:tabLst>
              <a:tab pos="571500" algn="l"/>
            </a:tabLst>
          </a:pPr>
          <a:r>
            <a:rPr lang="fr-FR" sz="2000">
              <a:latin typeface="Calibri" pitchFamily="34" charset="0"/>
            </a:rPr>
            <a:t>Procéder aux vérifications des E.T.</a:t>
          </a:r>
        </a:p>
        <a:p>
          <a:pPr marL="635000" lvl="2" indent="-177800" algn="just">
            <a:spcBef>
              <a:spcPts val="600"/>
            </a:spcBef>
            <a:buClr>
              <a:schemeClr val="tx1"/>
            </a:buClr>
            <a:buFont typeface="Wingdings" pitchFamily="2" charset="2"/>
            <a:buChar char="ü"/>
            <a:tabLst>
              <a:tab pos="571500" algn="l"/>
            </a:tabLst>
          </a:pPr>
          <a:r>
            <a:rPr lang="fr-FR" sz="2000">
              <a:latin typeface="Calibri" pitchFamily="34" charset="0"/>
            </a:rPr>
            <a:t>Fournir et faire porter les EPI nécessaires</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Formation du personnel (consignes, situations anormalement prévisibles, utilisateurs ou non/proximité, agents de maintenance, évolution de l’E.T. , ...)</a:t>
          </a:r>
        </a:p>
        <a:p>
          <a:pPr marL="177800" lvl="1" indent="-177800" algn="just">
            <a:spcBef>
              <a:spcPts val="600"/>
            </a:spcBef>
            <a:buClr>
              <a:schemeClr val="tx1"/>
            </a:buClr>
            <a:buFont typeface="Wingdings" pitchFamily="2" charset="2"/>
            <a:buChar char="ü"/>
            <a:tabLst>
              <a:tab pos="571500" algn="l"/>
            </a:tabLst>
          </a:pPr>
          <a:r>
            <a:rPr lang="fr-FR" sz="2000">
              <a:latin typeface="Calibri" pitchFamily="34" charset="0"/>
            </a:rPr>
            <a:t>Cession d’E.T. conformes (certificat de conformité)</a:t>
          </a:r>
        </a:p>
      </xdr:txBody>
    </xdr:sp>
    <xdr:clientData/>
  </xdr:twoCellAnchor>
  <xdr:twoCellAnchor>
    <xdr:from>
      <xdr:col>5</xdr:col>
      <xdr:colOff>666750</xdr:colOff>
      <xdr:row>55</xdr:row>
      <xdr:rowOff>200025</xdr:rowOff>
    </xdr:from>
    <xdr:to>
      <xdr:col>6</xdr:col>
      <xdr:colOff>114300</xdr:colOff>
      <xdr:row>55</xdr:row>
      <xdr:rowOff>361950</xdr:rowOff>
    </xdr:to>
    <xdr:sp macro="" textlink="">
      <xdr:nvSpPr>
        <xdr:cNvPr id="5" name="Flèche droite 4">
          <a:extLst>
            <a:ext uri="{FF2B5EF4-FFF2-40B4-BE49-F238E27FC236}">
              <a16:creationId xmlns:a16="http://schemas.microsoft.com/office/drawing/2014/main" id="{00000000-0008-0000-0500-000005000000}"/>
            </a:ext>
          </a:extLst>
        </xdr:cNvPr>
        <xdr:cNvSpPr/>
      </xdr:nvSpPr>
      <xdr:spPr>
        <a:xfrm>
          <a:off x="4476750" y="11049000"/>
          <a:ext cx="209550" cy="161925"/>
        </a:xfrm>
        <a:prstGeom prst="rightArrow">
          <a:avLst/>
        </a:prstGeom>
        <a:solidFill>
          <a:schemeClr val="accent6">
            <a:lumMod val="60000"/>
            <a:lumOff val="40000"/>
          </a:schemeClr>
        </a:solidFill>
        <a:ln>
          <a:solidFill>
            <a:srgbClr val="00239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280800</xdr:colOff>
      <xdr:row>2</xdr:row>
      <xdr:rowOff>80665</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0" y="0"/>
          <a:ext cx="7138800" cy="461665"/>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50000"/>
            </a:spcBef>
          </a:pPr>
          <a:r>
            <a:rPr lang="fr-FR" sz="2400" b="1">
              <a:solidFill>
                <a:schemeClr val="bg1"/>
              </a:solidFill>
            </a:rPr>
            <a:t>CODE DU TRAVAIL</a:t>
          </a:r>
        </a:p>
      </xdr:txBody>
    </xdr:sp>
    <xdr:clientData/>
  </xdr:twoCellAnchor>
  <xdr:twoCellAnchor>
    <xdr:from>
      <xdr:col>0</xdr:col>
      <xdr:colOff>71680</xdr:colOff>
      <xdr:row>5</xdr:row>
      <xdr:rowOff>17792</xdr:rowOff>
    </xdr:from>
    <xdr:to>
      <xdr:col>9</xdr:col>
      <xdr:colOff>323850</xdr:colOff>
      <xdr:row>42</xdr:row>
      <xdr:rowOff>12759</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71680" y="1160792"/>
          <a:ext cx="7110170" cy="7043467"/>
        </a:xfrm>
        <a:prstGeom prst="rect">
          <a:avLst/>
        </a:prstGeom>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2000" b="1">
              <a:latin typeface="Calibri" pitchFamily="34" charset="0"/>
            </a:rPr>
            <a:t>QUATRIÈME PARTIE : </a:t>
          </a:r>
          <a:r>
            <a:rPr lang="fr-FR" sz="2000">
              <a:latin typeface="Calibri" pitchFamily="34" charset="0"/>
            </a:rPr>
            <a:t>SANTÉ ET SÉCURITÉ AU TRAVAIL </a:t>
          </a:r>
        </a:p>
        <a:p>
          <a:pPr lvl="1"/>
          <a:r>
            <a:rPr lang="fr-FR" sz="2000" b="1">
              <a:latin typeface="Calibri" pitchFamily="34" charset="0"/>
            </a:rPr>
            <a:t>LIVRE III : </a:t>
          </a:r>
          <a:r>
            <a:rPr lang="fr-FR" sz="2000">
              <a:latin typeface="Calibri" pitchFamily="34" charset="0"/>
            </a:rPr>
            <a:t>ÉQUIPEMENTS DE TRAVAIL ET MOYENS DE PROTECTION </a:t>
          </a:r>
        </a:p>
        <a:p>
          <a:pPr lvl="2"/>
          <a:r>
            <a:rPr lang="fr-FR" sz="2000" b="1">
              <a:latin typeface="Calibri" pitchFamily="34" charset="0"/>
            </a:rPr>
            <a:t>TITRE II : </a:t>
          </a:r>
          <a:r>
            <a:rPr lang="fr-FR" sz="2000">
              <a:latin typeface="Calibri" pitchFamily="34" charset="0"/>
            </a:rPr>
            <a:t>UTILISATION DES ÉQUIPEMENTS DE TRAVAIL ET DES MOYENS DE PROTECTION </a:t>
          </a:r>
        </a:p>
        <a:p>
          <a:pPr rtl="0" eaLnBrk="1" latinLnBrk="0" hangingPunct="1"/>
          <a:r>
            <a:rPr lang="fr-FR" sz="1800" b="1" kern="1200">
              <a:solidFill>
                <a:schemeClr val="tx1"/>
              </a:solidFill>
              <a:effectLst/>
              <a:latin typeface="+mn-lt"/>
              <a:ea typeface="+mn-ea"/>
              <a:cs typeface="+mn-cs"/>
            </a:rPr>
            <a:t>Chapitre Ier : </a:t>
          </a:r>
          <a:r>
            <a:rPr lang="fr-FR" sz="1800" kern="1200">
              <a:solidFill>
                <a:schemeClr val="tx1"/>
              </a:solidFill>
              <a:effectLst/>
              <a:latin typeface="+mn-lt"/>
              <a:ea typeface="+mn-ea"/>
              <a:cs typeface="+mn-cs"/>
            </a:rPr>
            <a:t>Règles générales </a:t>
          </a:r>
          <a:endParaRPr lang="fr-FR" sz="2000">
            <a:effectLst/>
          </a:endParaRPr>
        </a:p>
        <a:p>
          <a:pPr rtl="0" eaLnBrk="1" latinLnBrk="0" hangingPunct="1"/>
          <a:r>
            <a:rPr lang="fr-FR" sz="1800" b="1" kern="1200">
              <a:solidFill>
                <a:schemeClr val="tx1"/>
              </a:solidFill>
              <a:effectLst/>
              <a:latin typeface="+mn-lt"/>
              <a:ea typeface="+mn-ea"/>
              <a:cs typeface="+mn-cs"/>
            </a:rPr>
            <a:t>Section 1 : </a:t>
          </a:r>
          <a:r>
            <a:rPr lang="fr-FR" sz="1800" kern="1200">
              <a:solidFill>
                <a:schemeClr val="tx1"/>
              </a:solidFill>
              <a:effectLst/>
              <a:latin typeface="+mn-lt"/>
              <a:ea typeface="+mn-ea"/>
              <a:cs typeface="+mn-cs"/>
            </a:rPr>
            <a:t>Principes. (</a:t>
          </a:r>
          <a:r>
            <a:rPr lang="fr-FR" sz="1800" b="1" kern="1200">
              <a:solidFill>
                <a:schemeClr val="tx1"/>
              </a:solidFill>
              <a:effectLst/>
              <a:latin typeface="+mn-lt"/>
              <a:ea typeface="+mn-ea"/>
              <a:cs typeface="+mn-cs"/>
              <a:hlinkClick xmlns:r="http://schemas.openxmlformats.org/officeDocument/2006/relationships" r:id=""/>
            </a:rPr>
            <a:t>Articles L4321-1 à L4321-3</a:t>
          </a:r>
          <a:r>
            <a:rPr lang="fr-FR" sz="1800" kern="1200">
              <a:solidFill>
                <a:schemeClr val="tx1"/>
              </a:solidFill>
              <a:effectLst/>
              <a:latin typeface="+mn-lt"/>
              <a:ea typeface="+mn-ea"/>
              <a:cs typeface="+mn-cs"/>
            </a:rPr>
            <a:t> et </a:t>
          </a:r>
          <a:r>
            <a:rPr lang="fr-FR" sz="1800" b="1" kern="1200">
              <a:solidFill>
                <a:schemeClr val="tx1"/>
              </a:solidFill>
              <a:effectLst/>
              <a:latin typeface="+mn-lt"/>
              <a:ea typeface="+mn-ea"/>
              <a:cs typeface="+mn-cs"/>
              <a:hlinkClick xmlns:r="http://schemas.openxmlformats.org/officeDocument/2006/relationships" r:id=""/>
            </a:rPr>
            <a:t>Articles R4321-1 à R4321-5</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Section 2 : </a:t>
          </a:r>
          <a:r>
            <a:rPr lang="fr-FR" sz="1800" kern="1200">
              <a:solidFill>
                <a:schemeClr val="tx1"/>
              </a:solidFill>
              <a:effectLst/>
              <a:latin typeface="+mn-lt"/>
              <a:ea typeface="+mn-ea"/>
              <a:cs typeface="+mn-cs"/>
            </a:rPr>
            <a:t>Dispositions d'application. </a:t>
          </a:r>
          <a:endParaRPr lang="fr-FR" sz="2000">
            <a:effectLst/>
          </a:endParaRPr>
        </a:p>
        <a:p>
          <a:pPr rtl="0" eaLnBrk="1" latinLnBrk="0" hangingPunct="1"/>
          <a:r>
            <a:rPr lang="fr-FR" sz="1800" kern="1200">
              <a:solidFill>
                <a:schemeClr val="tx1"/>
              </a:solidFill>
              <a:effectLst/>
              <a:latin typeface="+mn-lt"/>
              <a:ea typeface="+mn-ea"/>
              <a:cs typeface="+mn-cs"/>
            </a:rPr>
            <a:t>(</a:t>
          </a:r>
          <a:r>
            <a:rPr lang="fr-FR" sz="1800" b="1" kern="1200">
              <a:solidFill>
                <a:schemeClr val="tx1"/>
              </a:solidFill>
              <a:effectLst/>
              <a:latin typeface="+mn-lt"/>
              <a:ea typeface="+mn-ea"/>
              <a:cs typeface="+mn-cs"/>
              <a:hlinkClick xmlns:r="http://schemas.openxmlformats.org/officeDocument/2006/relationships" r:id=""/>
            </a:rPr>
            <a:t>Articles L4321-4 à L4321-5</a:t>
          </a:r>
          <a:r>
            <a:rPr lang="fr-FR" sz="1800" kern="1200">
              <a:solidFill>
                <a:schemeClr val="tx1"/>
              </a:solidFill>
              <a:effectLst/>
              <a:latin typeface="+mn-lt"/>
              <a:ea typeface="+mn-ea"/>
              <a:cs typeface="+mn-cs"/>
            </a:rPr>
            <a:t>) </a:t>
          </a:r>
          <a:endParaRPr lang="fr-FR" sz="2000">
            <a:effectLst/>
          </a:endParaRPr>
        </a:p>
        <a:p>
          <a:pPr marL="0" marR="0" indent="0" algn="l" defTabSz="914400" rtl="0" eaLnBrk="1" fontAlgn="auto" latinLnBrk="0" hangingPunct="1">
            <a:lnSpc>
              <a:spcPct val="100000"/>
            </a:lnSpc>
            <a:spcBef>
              <a:spcPts val="0"/>
            </a:spcBef>
            <a:spcAft>
              <a:spcPts val="0"/>
            </a:spcAft>
            <a:buClrTx/>
            <a:buSzTx/>
            <a:buFontTx/>
            <a:buNone/>
            <a:tabLst/>
            <a:defRPr/>
          </a:pPr>
          <a:r>
            <a:rPr lang="fr-FR" sz="1800" b="1" kern="1200">
              <a:solidFill>
                <a:schemeClr val="tx1"/>
              </a:solidFill>
              <a:effectLst/>
              <a:latin typeface="+mn-lt"/>
              <a:ea typeface="+mn-ea"/>
              <a:cs typeface="+mn-cs"/>
            </a:rPr>
            <a:t>Chapitre II : </a:t>
          </a:r>
          <a:r>
            <a:rPr lang="fr-FR" sz="1800" kern="1200">
              <a:solidFill>
                <a:schemeClr val="tx1"/>
              </a:solidFill>
              <a:effectLst/>
              <a:latin typeface="+mn-lt"/>
              <a:ea typeface="+mn-ea"/>
              <a:cs typeface="+mn-cs"/>
            </a:rPr>
            <a:t>Maintien en état de conformité (</a:t>
          </a:r>
          <a:r>
            <a:rPr lang="fr-FR" sz="1800" b="1" kern="1200">
              <a:solidFill>
                <a:schemeClr val="tx1"/>
              </a:solidFill>
              <a:effectLst/>
              <a:latin typeface="+mn-lt"/>
              <a:ea typeface="+mn-ea"/>
              <a:cs typeface="+mn-cs"/>
              <a:hlinkClick xmlns:r="http://schemas.openxmlformats.org/officeDocument/2006/relationships" r:id=""/>
            </a:rPr>
            <a:t>Articles R4322-1 à R4322-3</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Chapitre III : </a:t>
          </a:r>
          <a:r>
            <a:rPr lang="fr-FR" sz="1800" kern="1200">
              <a:solidFill>
                <a:schemeClr val="tx1"/>
              </a:solidFill>
              <a:effectLst/>
              <a:latin typeface="+mn-lt"/>
              <a:ea typeface="+mn-ea"/>
              <a:cs typeface="+mn-cs"/>
            </a:rPr>
            <a:t>Mesures d'organisation et conditions d'utilisation des équipements de travail et des équipements de protection individuelle </a:t>
          </a:r>
          <a:endParaRPr lang="fr-FR" sz="2000">
            <a:effectLst/>
          </a:endParaRPr>
        </a:p>
        <a:p>
          <a:pPr rtl="0" eaLnBrk="1" latinLnBrk="0" hangingPunct="1"/>
          <a:r>
            <a:rPr lang="fr-FR" sz="1800" b="1" kern="1200">
              <a:solidFill>
                <a:schemeClr val="tx1"/>
              </a:solidFill>
              <a:effectLst/>
              <a:latin typeface="+mn-lt"/>
              <a:ea typeface="+mn-ea"/>
              <a:cs typeface="+mn-cs"/>
            </a:rPr>
            <a:t>Section 1 : </a:t>
          </a:r>
          <a:r>
            <a:rPr lang="fr-FR" sz="1800" kern="1200">
              <a:solidFill>
                <a:schemeClr val="tx1"/>
              </a:solidFill>
              <a:effectLst/>
              <a:latin typeface="+mn-lt"/>
              <a:ea typeface="+mn-ea"/>
              <a:cs typeface="+mn-cs"/>
            </a:rPr>
            <a:t>Information et formation des travailleurs (</a:t>
          </a:r>
          <a:r>
            <a:rPr lang="fr-FR" sz="1800" b="1" kern="1200">
              <a:solidFill>
                <a:schemeClr val="tx1"/>
              </a:solidFill>
              <a:effectLst/>
              <a:latin typeface="+mn-lt"/>
              <a:ea typeface="+mn-ea"/>
              <a:cs typeface="+mn-cs"/>
              <a:hlinkClick xmlns:r="http://schemas.openxmlformats.org/officeDocument/2006/relationships" r:id=""/>
            </a:rPr>
            <a:t>Articles R4323-1 à R4323-5</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Section 2 : </a:t>
          </a:r>
          <a:r>
            <a:rPr lang="fr-FR" sz="1800" kern="1200">
              <a:solidFill>
                <a:schemeClr val="tx1"/>
              </a:solidFill>
              <a:effectLst/>
              <a:latin typeface="+mn-lt"/>
              <a:ea typeface="+mn-ea"/>
              <a:cs typeface="+mn-cs"/>
            </a:rPr>
            <a:t>Installation des équipements de travail (</a:t>
          </a:r>
          <a:r>
            <a:rPr lang="fr-FR" sz="1800" b="1" kern="1200">
              <a:solidFill>
                <a:schemeClr val="tx1"/>
              </a:solidFill>
              <a:effectLst/>
              <a:latin typeface="+mn-lt"/>
              <a:ea typeface="+mn-ea"/>
              <a:cs typeface="+mn-cs"/>
              <a:hlinkClick xmlns:r="http://schemas.openxmlformats.org/officeDocument/2006/relationships" r:id=""/>
            </a:rPr>
            <a:t>Articles R4323-6 à R4323-13</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Section 3 : </a:t>
          </a:r>
          <a:r>
            <a:rPr lang="fr-FR" sz="1800" kern="1200">
              <a:solidFill>
                <a:schemeClr val="tx1"/>
              </a:solidFill>
              <a:effectLst/>
              <a:latin typeface="+mn-lt"/>
              <a:ea typeface="+mn-ea"/>
              <a:cs typeface="+mn-cs"/>
            </a:rPr>
            <a:t>Utilisation et maintenance des équipements de travail (</a:t>
          </a:r>
          <a:r>
            <a:rPr lang="fr-FR" sz="1800" b="1" kern="1200">
              <a:solidFill>
                <a:schemeClr val="tx1"/>
              </a:solidFill>
              <a:effectLst/>
              <a:latin typeface="+mn-lt"/>
              <a:ea typeface="+mn-ea"/>
              <a:cs typeface="+mn-cs"/>
              <a:hlinkClick xmlns:r="http://schemas.openxmlformats.org/officeDocument/2006/relationships" r:id=""/>
            </a:rPr>
            <a:t>Articles R4323-14 à R4323-21</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Section 4 : </a:t>
          </a:r>
          <a:r>
            <a:rPr lang="fr-FR" sz="1800" kern="1200">
              <a:solidFill>
                <a:schemeClr val="tx1"/>
              </a:solidFill>
              <a:effectLst/>
              <a:latin typeface="+mn-lt"/>
              <a:ea typeface="+mn-ea"/>
              <a:cs typeface="+mn-cs"/>
            </a:rPr>
            <a:t>Vérifications des équipements de travail </a:t>
          </a:r>
          <a:endParaRPr lang="fr-FR" sz="2000">
            <a:effectLst/>
          </a:endParaRPr>
        </a:p>
        <a:p>
          <a:pPr rtl="0" eaLnBrk="1" latinLnBrk="0" hangingPunct="1"/>
          <a:r>
            <a:rPr lang="fr-FR" sz="1800" b="1" kern="1200">
              <a:solidFill>
                <a:schemeClr val="tx1"/>
              </a:solidFill>
              <a:effectLst/>
              <a:latin typeface="+mn-lt"/>
              <a:ea typeface="+mn-ea"/>
              <a:cs typeface="+mn-cs"/>
            </a:rPr>
            <a:t>Sous-section 1 : </a:t>
          </a:r>
          <a:r>
            <a:rPr lang="fr-FR" sz="1800" kern="1200">
              <a:solidFill>
                <a:schemeClr val="tx1"/>
              </a:solidFill>
              <a:effectLst/>
              <a:latin typeface="+mn-lt"/>
              <a:ea typeface="+mn-ea"/>
              <a:cs typeface="+mn-cs"/>
            </a:rPr>
            <a:t>Vérification initiale (</a:t>
          </a:r>
          <a:r>
            <a:rPr lang="fr-FR" sz="1800" b="1" kern="1200">
              <a:solidFill>
                <a:schemeClr val="tx1"/>
              </a:solidFill>
              <a:effectLst/>
              <a:latin typeface="+mn-lt"/>
              <a:ea typeface="+mn-ea"/>
              <a:cs typeface="+mn-cs"/>
              <a:hlinkClick xmlns:r="http://schemas.openxmlformats.org/officeDocument/2006/relationships" r:id=""/>
            </a:rPr>
            <a:t>Article R4323-22</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Sous-section 2 : </a:t>
          </a:r>
          <a:r>
            <a:rPr lang="fr-FR" sz="1800" kern="1200">
              <a:solidFill>
                <a:schemeClr val="tx1"/>
              </a:solidFill>
              <a:effectLst/>
              <a:latin typeface="+mn-lt"/>
              <a:ea typeface="+mn-ea"/>
              <a:cs typeface="+mn-cs"/>
            </a:rPr>
            <a:t>Vérifications périodiques (</a:t>
          </a:r>
          <a:r>
            <a:rPr lang="fr-FR" sz="1800" b="1" kern="1200">
              <a:solidFill>
                <a:schemeClr val="tx1"/>
              </a:solidFill>
              <a:effectLst/>
              <a:latin typeface="+mn-lt"/>
              <a:ea typeface="+mn-ea"/>
              <a:cs typeface="+mn-cs"/>
              <a:hlinkClick xmlns:r="http://schemas.openxmlformats.org/officeDocument/2006/relationships" r:id=""/>
            </a:rPr>
            <a:t>Articles R4323-23 à R4323-27</a:t>
          </a:r>
          <a:r>
            <a:rPr lang="fr-FR" sz="1800" kern="1200">
              <a:solidFill>
                <a:schemeClr val="tx1"/>
              </a:solidFill>
              <a:effectLst/>
              <a:latin typeface="+mn-lt"/>
              <a:ea typeface="+mn-ea"/>
              <a:cs typeface="+mn-cs"/>
            </a:rPr>
            <a:t>) </a:t>
          </a:r>
          <a:endParaRPr lang="fr-FR" sz="2000">
            <a:effectLst/>
          </a:endParaRPr>
        </a:p>
        <a:p>
          <a:pPr rtl="0" eaLnBrk="1" latinLnBrk="0" hangingPunct="1"/>
          <a:r>
            <a:rPr lang="fr-FR" sz="1800" b="1" kern="1200">
              <a:solidFill>
                <a:schemeClr val="tx1"/>
              </a:solidFill>
              <a:effectLst/>
              <a:latin typeface="+mn-lt"/>
              <a:ea typeface="+mn-ea"/>
              <a:cs typeface="+mn-cs"/>
            </a:rPr>
            <a:t>Sous-section 3 : </a:t>
          </a:r>
          <a:r>
            <a:rPr lang="fr-FR" sz="1800" kern="1200">
              <a:solidFill>
                <a:schemeClr val="tx1"/>
              </a:solidFill>
              <a:effectLst/>
              <a:latin typeface="+mn-lt"/>
              <a:ea typeface="+mn-ea"/>
              <a:cs typeface="+mn-cs"/>
            </a:rPr>
            <a:t>Vérification lors de la remise en service (</a:t>
          </a:r>
          <a:r>
            <a:rPr lang="fr-FR" sz="1800" b="1" kern="1200">
              <a:solidFill>
                <a:schemeClr val="tx1"/>
              </a:solidFill>
              <a:effectLst/>
              <a:latin typeface="+mn-lt"/>
              <a:ea typeface="+mn-ea"/>
              <a:cs typeface="+mn-cs"/>
              <a:hlinkClick xmlns:r="http://schemas.openxmlformats.org/officeDocument/2006/relationships" r:id=""/>
            </a:rPr>
            <a:t>Article R4323-28</a:t>
          </a:r>
          <a:r>
            <a:rPr lang="fr-FR" sz="1800" kern="1200">
              <a:solidFill>
                <a:schemeClr val="tx1"/>
              </a:solidFill>
              <a:effectLst/>
              <a:latin typeface="+mn-lt"/>
              <a:ea typeface="+mn-ea"/>
              <a:cs typeface="+mn-cs"/>
            </a:rPr>
            <a:t>) </a:t>
          </a:r>
          <a:endParaRPr lang="fr-FR" sz="2000">
            <a:effectLst/>
          </a:endParaRPr>
        </a:p>
        <a:p>
          <a:endParaRPr lang="fr-FR" sz="2000">
            <a:latin typeface="Calibri"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64276</xdr:rowOff>
    </xdr:from>
    <xdr:to>
      <xdr:col>9</xdr:col>
      <xdr:colOff>126776</xdr:colOff>
      <xdr:row>44</xdr:row>
      <xdr:rowOff>45652</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0" y="826276"/>
          <a:ext cx="6984776" cy="7601376"/>
        </a:xfrm>
        <a:prstGeom prst="rect">
          <a:avLst/>
        </a:prstGeom>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2000" b="1" i="0" u="none" strike="noStrike" kern="0" cap="none" spc="0" normalizeH="0" baseline="0" noProof="0">
              <a:ln>
                <a:noFill/>
              </a:ln>
              <a:solidFill>
                <a:sysClr val="windowText" lastClr="000000"/>
              </a:solidFill>
              <a:effectLst/>
              <a:uLnTx/>
              <a:uFillTx/>
              <a:latin typeface="Calibri" pitchFamily="34" charset="0"/>
              <a:ea typeface="+mn-ea"/>
              <a:cs typeface="+mn-cs"/>
            </a:rPr>
            <a:t>Une machine est un équipement de travail.</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2000" b="1" i="0" u="none" strike="noStrike" kern="0" cap="none" spc="0" normalizeH="0" baseline="0" noProof="0">
            <a:ln>
              <a:noFill/>
            </a:ln>
            <a:solidFill>
              <a:sysClr val="windowText" lastClr="000000"/>
            </a:solidFill>
            <a:effectLst/>
            <a:uLnTx/>
            <a:uFillTx/>
            <a:latin typeface="Calibri" pitchFamily="34" charset="0"/>
            <a:ea typeface="+mn-ea"/>
            <a:cs typeface="+mn-cs"/>
          </a:endParaRPr>
        </a:p>
        <a:p>
          <a:pPr marL="177800" marR="0" lvl="1" indent="-177800" algn="l" defTabSz="914400" rtl="0" eaLnBrk="1" fontAlgn="auto" latinLnBrk="0" hangingPunct="1">
            <a:lnSpc>
              <a:spcPct val="100000"/>
            </a:lnSpc>
            <a:spcBef>
              <a:spcPts val="0"/>
            </a:spcBef>
            <a:spcAft>
              <a:spcPts val="0"/>
            </a:spcAft>
            <a:buClr>
              <a:prstClr val="black"/>
            </a:buClr>
            <a:buSzTx/>
            <a:buFontTx/>
            <a:buNone/>
            <a:tabLst>
              <a:tab pos="571500" algn="l"/>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mn-ea"/>
              <a:cs typeface="+mn-cs"/>
            </a:rPr>
            <a:t>L'outil proposer permet d'aider le chef d'entreprise au :</a:t>
          </a:r>
        </a:p>
        <a:p>
          <a:pPr marL="177800" marR="0" lvl="1" indent="-177800" algn="just" defTabSz="914400" rtl="0" eaLnBrk="1" fontAlgn="auto" latinLnBrk="0" hangingPunct="1">
            <a:lnSpc>
              <a:spcPct val="100000"/>
            </a:lnSpc>
            <a:spcBef>
              <a:spcPts val="600"/>
            </a:spcBef>
            <a:spcAft>
              <a:spcPts val="0"/>
            </a:spcAft>
            <a:buClr>
              <a:prstClr val="black"/>
            </a:buClr>
            <a:buSzTx/>
            <a:buFont typeface="Wingdings" pitchFamily="2" charset="2"/>
            <a:buChar char="ü"/>
            <a:tabLst>
              <a:tab pos="571500" algn="l"/>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rPr>
            <a:t>Dépistage des risques liés à l’utilisation d’une machine</a:t>
          </a:r>
        </a:p>
        <a:p>
          <a:pPr marL="177800" marR="0" lvl="1" indent="-177800" algn="just" defTabSz="914400" rtl="0" eaLnBrk="1" fontAlgn="auto" latinLnBrk="0" hangingPunct="1">
            <a:lnSpc>
              <a:spcPct val="100000"/>
            </a:lnSpc>
            <a:spcBef>
              <a:spcPts val="600"/>
            </a:spcBef>
            <a:spcAft>
              <a:spcPts val="0"/>
            </a:spcAft>
            <a:buClr>
              <a:prstClr val="black"/>
            </a:buClr>
            <a:buSzTx/>
            <a:buFont typeface="Wingdings" pitchFamily="2" charset="2"/>
            <a:buChar char="ü"/>
            <a:tabLst>
              <a:tab pos="571500" algn="l"/>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rPr>
            <a:t>Maintien en état de l’équipement</a:t>
          </a:r>
        </a:p>
        <a:p>
          <a:pPr>
            <a:defRPr/>
          </a:pPr>
          <a:endParaRPr lang="fr-FR" sz="2000" b="1">
            <a:latin typeface="Calibri" pitchFamily="34" charset="0"/>
          </a:endParaRPr>
        </a:p>
        <a:p>
          <a:pPr>
            <a:defRPr/>
          </a:pPr>
          <a:r>
            <a:rPr lang="fr-FR" sz="2000" b="1">
              <a:latin typeface="Calibri" pitchFamily="34" charset="0"/>
            </a:rPr>
            <a:t>Définition « machine » :</a:t>
          </a:r>
        </a:p>
        <a:p>
          <a:pPr>
            <a:defRPr/>
          </a:pPr>
          <a:endParaRPr lang="fr-FR" sz="2000" b="1">
            <a:solidFill>
              <a:schemeClr val="accent6"/>
            </a:solidFill>
            <a:latin typeface="Calibri" pitchFamily="34" charset="0"/>
          </a:endParaRPr>
        </a:p>
        <a:p>
          <a:pPr algn="just">
            <a:buFont typeface="Wingdings" pitchFamily="2" charset="2"/>
            <a:buChar char="ü"/>
            <a:defRPr/>
          </a:pPr>
          <a:r>
            <a:rPr lang="fr-FR" sz="2000">
              <a:latin typeface="Calibri" pitchFamily="34" charset="0"/>
            </a:rPr>
            <a:t>ensemble équipé ou destiné à être équipé d’un système d’entraînement autre que la force humaine ou animale appliquée directement, composé de pièces ou d’organes liés entre eux dont au moins un est mobile et qui sont réunis de façon solidaire en vue d’une application définie.</a:t>
          </a:r>
        </a:p>
        <a:p>
          <a:pPr algn="just">
            <a:buFont typeface="Wingdings" pitchFamily="2" charset="2"/>
            <a:buChar char="ü"/>
            <a:defRPr/>
          </a:pPr>
          <a:endParaRPr lang="fr-FR" sz="2000">
            <a:latin typeface="Calibri" pitchFamily="34" charset="0"/>
          </a:endParaRPr>
        </a:p>
        <a:p>
          <a:pPr algn="just">
            <a:buFont typeface="Wingdings" pitchFamily="2" charset="2"/>
            <a:buChar char="ü"/>
            <a:defRPr/>
          </a:pPr>
          <a:r>
            <a:rPr lang="fr-FR" sz="2000">
              <a:latin typeface="Calibri" pitchFamily="34" charset="0"/>
            </a:rPr>
            <a:t>ensemble de machines… qui, afin de concourir à un même résultat, sont disposées et commandées de manière à être solidaires dans leur fonctionnement. </a:t>
          </a:r>
        </a:p>
        <a:p>
          <a:pPr algn="just">
            <a:buFont typeface="Wingdings" pitchFamily="2" charset="2"/>
            <a:buChar char="ü"/>
            <a:defRPr/>
          </a:pPr>
          <a:endParaRPr lang="fr-FR" sz="2000">
            <a:latin typeface="Calibri" pitchFamily="34" charset="0"/>
          </a:endParaRPr>
        </a:p>
        <a:p>
          <a:pPr marL="177800" marR="0" lvl="1" indent="-177800" algn="l" defTabSz="914400" rtl="0" eaLnBrk="1" fontAlgn="auto" latinLnBrk="0" hangingPunct="1">
            <a:lnSpc>
              <a:spcPct val="100000"/>
            </a:lnSpc>
            <a:spcBef>
              <a:spcPts val="0"/>
            </a:spcBef>
            <a:spcAft>
              <a:spcPts val="0"/>
            </a:spcAft>
            <a:buClr>
              <a:prstClr val="black"/>
            </a:buClr>
            <a:buSzTx/>
            <a:buFontTx/>
            <a:buNone/>
            <a:tabLst>
              <a:tab pos="571500" algn="l"/>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mn-ea"/>
              <a:cs typeface="+mn-cs"/>
            </a:rPr>
            <a:t>Machines fixes uniquement  …</a:t>
          </a:r>
          <a:endPar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endParaRPr>
        </a:p>
        <a:p>
          <a:pPr marL="0" marR="0" lvl="0" indent="0" algn="just" defTabSz="914400" rtl="0" eaLnBrk="1" fontAlgn="auto" latinLnBrk="0" hangingPunct="1">
            <a:lnSpc>
              <a:spcPct val="100000"/>
            </a:lnSpc>
            <a:spcBef>
              <a:spcPts val="120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rPr>
            <a:t>Certaines catégories de machines font l’objet de règles complémentaires qui ne sont pas prises en compte dans ce document : machines mobiles, machines portatives ou guidées à la main, appareils de levage.</a:t>
          </a:r>
        </a:p>
      </xdr:txBody>
    </xdr:sp>
    <xdr:clientData/>
  </xdr:twoCellAnchor>
  <xdr:twoCellAnchor>
    <xdr:from>
      <xdr:col>0</xdr:col>
      <xdr:colOff>328</xdr:colOff>
      <xdr:row>0</xdr:row>
      <xdr:rowOff>0</xdr:rowOff>
    </xdr:from>
    <xdr:to>
      <xdr:col>9</xdr:col>
      <xdr:colOff>425778</xdr:colOff>
      <xdr:row>2</xdr:row>
      <xdr:rowOff>87013</xdr:rowOff>
    </xdr:to>
    <xdr:sp macro="" textlink="">
      <xdr:nvSpPr>
        <xdr:cNvPr id="3" name="ZoneTexte 2">
          <a:extLst>
            <a:ext uri="{FF2B5EF4-FFF2-40B4-BE49-F238E27FC236}">
              <a16:creationId xmlns:a16="http://schemas.microsoft.com/office/drawing/2014/main" id="{00000000-0008-0000-0700-000003000000}"/>
            </a:ext>
          </a:extLst>
        </xdr:cNvPr>
        <xdr:cNvSpPr txBox="1">
          <a:spLocks/>
        </xdr:cNvSpPr>
      </xdr:nvSpPr>
      <xdr:spPr bwMode="auto">
        <a:xfrm>
          <a:off x="328" y="0"/>
          <a:ext cx="7283450" cy="468013"/>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50000"/>
            </a:spcBef>
            <a:defRPr/>
          </a:pPr>
          <a:r>
            <a:rPr lang="fr-FR" sz="2400" b="1">
              <a:solidFill>
                <a:schemeClr val="bg1"/>
              </a:solidFill>
            </a:rPr>
            <a:t>Domaine d’application  de l’outil proposé</a:t>
          </a:r>
        </a:p>
      </xdr:txBody>
    </xdr:sp>
    <xdr:clientData/>
  </xdr:twoCellAnchor>
  <xdr:twoCellAnchor>
    <xdr:from>
      <xdr:col>5</xdr:col>
      <xdr:colOff>28104</xdr:colOff>
      <xdr:row>48</xdr:row>
      <xdr:rowOff>37312</xdr:rowOff>
    </xdr:from>
    <xdr:to>
      <xdr:col>9</xdr:col>
      <xdr:colOff>136215</xdr:colOff>
      <xdr:row>62</xdr:row>
      <xdr:rowOff>29306</xdr:rowOff>
    </xdr:to>
    <xdr:grpSp>
      <xdr:nvGrpSpPr>
        <xdr:cNvPr id="4" name="Groupe 3">
          <a:extLst>
            <a:ext uri="{FF2B5EF4-FFF2-40B4-BE49-F238E27FC236}">
              <a16:creationId xmlns:a16="http://schemas.microsoft.com/office/drawing/2014/main" id="{00000000-0008-0000-0700-000004000000}"/>
            </a:ext>
          </a:extLst>
        </xdr:cNvPr>
        <xdr:cNvGrpSpPr/>
      </xdr:nvGrpSpPr>
      <xdr:grpSpPr>
        <a:xfrm>
          <a:off x="3838104" y="9181312"/>
          <a:ext cx="3156111" cy="2658994"/>
          <a:chOff x="5511461" y="1070649"/>
          <a:chExt cx="3156111" cy="2658994"/>
        </a:xfrm>
      </xdr:grpSpPr>
      <xdr:pic>
        <xdr:nvPicPr>
          <xdr:cNvPr id="15" name="Picture 5" descr="C:\Users\d825309\Documents\ACTIVITE_NF_2012\ASSISTANCE ICS\117328 Orbandal\P1000621.JPG">
            <a:extLst>
              <a:ext uri="{FF2B5EF4-FFF2-40B4-BE49-F238E27FC236}">
                <a16:creationId xmlns:a16="http://schemas.microsoft.com/office/drawing/2014/main" id="{00000000-0008-0000-0700-00000F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164" r="13040" b="25116"/>
          <a:stretch/>
        </xdr:blipFill>
        <xdr:spPr bwMode="auto">
          <a:xfrm>
            <a:off x="5511461" y="1070649"/>
            <a:ext cx="3156111" cy="265899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 name="Rectangle 15">
            <a:extLst>
              <a:ext uri="{FF2B5EF4-FFF2-40B4-BE49-F238E27FC236}">
                <a16:creationId xmlns:a16="http://schemas.microsoft.com/office/drawing/2014/main" id="{00000000-0008-0000-0700-000010000000}"/>
              </a:ext>
            </a:extLst>
          </xdr:cNvPr>
          <xdr:cNvSpPr/>
        </xdr:nvSpPr>
        <xdr:spPr>
          <a:xfrm>
            <a:off x="7704795" y="2133167"/>
            <a:ext cx="312072" cy="144071"/>
          </a:xfrm>
          <a:prstGeom prst="rect">
            <a:avLst/>
          </a:prstGeom>
          <a:solidFill>
            <a:srgbClr val="6EA3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clientData/>
  </xdr:twoCellAnchor>
  <xdr:twoCellAnchor editAs="oneCell">
    <xdr:from>
      <xdr:col>0</xdr:col>
      <xdr:colOff>398673</xdr:colOff>
      <xdr:row>48</xdr:row>
      <xdr:rowOff>0</xdr:rowOff>
    </xdr:from>
    <xdr:to>
      <xdr:col>4</xdr:col>
      <xdr:colOff>391430</xdr:colOff>
      <xdr:row>63</xdr:row>
      <xdr:rowOff>166835</xdr:rowOff>
    </xdr:to>
    <xdr:pic>
      <xdr:nvPicPr>
        <xdr:cNvPr id="5" name="Picture 4" descr="11.jpg">
          <a:hlinkClick xmlns:r="http://schemas.openxmlformats.org/officeDocument/2006/relationships" r:id="rId2"/>
          <a:extLst>
            <a:ext uri="{FF2B5EF4-FFF2-40B4-BE49-F238E27FC236}">
              <a16:creationId xmlns:a16="http://schemas.microsoft.com/office/drawing/2014/main" id="{00000000-0008-0000-0700-00000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8497" b="13447"/>
        <a:stretch/>
      </xdr:blipFill>
      <xdr:spPr bwMode="auto">
        <a:xfrm>
          <a:off x="398673" y="8191500"/>
          <a:ext cx="3040757" cy="3024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597220</xdr:colOff>
      <xdr:row>62</xdr:row>
      <xdr:rowOff>44006</xdr:rowOff>
    </xdr:from>
    <xdr:to>
      <xdr:col>9</xdr:col>
      <xdr:colOff>505139</xdr:colOff>
      <xdr:row>77</xdr:row>
      <xdr:rowOff>10898</xdr:rowOff>
    </xdr:to>
    <xdr:pic>
      <xdr:nvPicPr>
        <xdr:cNvPr id="6" name="Picture 2" descr="34b.jpg">
          <a:extLst>
            <a:ext uri="{FF2B5EF4-FFF2-40B4-BE49-F238E27FC236}">
              <a16:creationId xmlns:a16="http://schemas.microsoft.com/office/drawing/2014/main" id="{00000000-0008-0000-0700-000006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934" b="10954"/>
        <a:stretch/>
      </xdr:blipFill>
      <xdr:spPr bwMode="auto">
        <a:xfrm>
          <a:off x="3645220" y="10902506"/>
          <a:ext cx="3717919" cy="2824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63</xdr:row>
      <xdr:rowOff>186235</xdr:rowOff>
    </xdr:from>
    <xdr:to>
      <xdr:col>5</xdr:col>
      <xdr:colOff>28104</xdr:colOff>
      <xdr:row>75</xdr:row>
      <xdr:rowOff>59169</xdr:rowOff>
    </xdr:to>
    <xdr:grpSp>
      <xdr:nvGrpSpPr>
        <xdr:cNvPr id="7" name="Groupe 6">
          <a:extLst>
            <a:ext uri="{FF2B5EF4-FFF2-40B4-BE49-F238E27FC236}">
              <a16:creationId xmlns:a16="http://schemas.microsoft.com/office/drawing/2014/main" id="{00000000-0008-0000-0700-000007000000}"/>
            </a:ext>
          </a:extLst>
        </xdr:cNvPr>
        <xdr:cNvGrpSpPr/>
      </xdr:nvGrpSpPr>
      <xdr:grpSpPr>
        <a:xfrm>
          <a:off x="0" y="12187735"/>
          <a:ext cx="3838104" cy="2158934"/>
          <a:chOff x="1907704" y="4509120"/>
          <a:chExt cx="3838104" cy="2158934"/>
        </a:xfrm>
      </xdr:grpSpPr>
      <xdr:pic>
        <xdr:nvPicPr>
          <xdr:cNvPr id="13" name="Picture 3">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907704" y="4509120"/>
            <a:ext cx="3838104" cy="2158934"/>
          </a:xfrm>
          <a:prstGeom prst="rect">
            <a:avLst/>
          </a:prstGeom>
          <a:noFill/>
          <a:ln w="9525">
            <a:noFill/>
            <a:miter lim="800000"/>
            <a:headEnd/>
            <a:tailEnd/>
          </a:ln>
          <a:effec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5004048" y="4941168"/>
            <a:ext cx="720080" cy="288032"/>
          </a:xfrm>
          <a:prstGeom prst="rect">
            <a:avLst/>
          </a:prstGeom>
          <a:solidFill>
            <a:srgbClr val="9FAD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clientData/>
  </xdr:twoCellAnchor>
  <xdr:twoCellAnchor>
    <xdr:from>
      <xdr:col>0</xdr:col>
      <xdr:colOff>598951</xdr:colOff>
      <xdr:row>55</xdr:row>
      <xdr:rowOff>102445</xdr:rowOff>
    </xdr:from>
    <xdr:to>
      <xdr:col>2</xdr:col>
      <xdr:colOff>443699</xdr:colOff>
      <xdr:row>59</xdr:row>
      <xdr:rowOff>60947</xdr:rowOff>
    </xdr:to>
    <xdr:sp macro="" textlink="">
      <xdr:nvSpPr>
        <xdr:cNvPr id="8" name="Rectangle à coins arrondis 7">
          <a:extLst>
            <a:ext uri="{FF2B5EF4-FFF2-40B4-BE49-F238E27FC236}">
              <a16:creationId xmlns:a16="http://schemas.microsoft.com/office/drawing/2014/main" id="{00000000-0008-0000-0700-000008000000}"/>
            </a:ext>
          </a:extLst>
        </xdr:cNvPr>
        <xdr:cNvSpPr/>
      </xdr:nvSpPr>
      <xdr:spPr>
        <a:xfrm>
          <a:off x="598951" y="10008445"/>
          <a:ext cx="1368748" cy="72050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fr-FR" sz="1600" b="1">
              <a:solidFill>
                <a:schemeClr val="tx1"/>
              </a:solidFill>
              <a:latin typeface="Calibri" pitchFamily="34" charset="0"/>
            </a:rPr>
            <a:t>Outil inadapté</a:t>
          </a:r>
        </a:p>
      </xdr:txBody>
    </xdr:sp>
    <xdr:clientData/>
  </xdr:twoCellAnchor>
  <xdr:twoCellAnchor>
    <xdr:from>
      <xdr:col>7</xdr:col>
      <xdr:colOff>156931</xdr:colOff>
      <xdr:row>73</xdr:row>
      <xdr:rowOff>153443</xdr:rowOff>
    </xdr:from>
    <xdr:to>
      <xdr:col>9</xdr:col>
      <xdr:colOff>1679</xdr:colOff>
      <xdr:row>77</xdr:row>
      <xdr:rowOff>111945</xdr:rowOff>
    </xdr:to>
    <xdr:sp macro="" textlink="">
      <xdr:nvSpPr>
        <xdr:cNvPr id="9" name="Rectangle à coins arrondis 8">
          <a:extLst>
            <a:ext uri="{FF2B5EF4-FFF2-40B4-BE49-F238E27FC236}">
              <a16:creationId xmlns:a16="http://schemas.microsoft.com/office/drawing/2014/main" id="{00000000-0008-0000-0700-000009000000}"/>
            </a:ext>
          </a:extLst>
        </xdr:cNvPr>
        <xdr:cNvSpPr/>
      </xdr:nvSpPr>
      <xdr:spPr>
        <a:xfrm>
          <a:off x="5490931" y="13107443"/>
          <a:ext cx="1368748" cy="72050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fr-FR" sz="1600" b="1">
              <a:solidFill>
                <a:schemeClr val="tx1"/>
              </a:solidFill>
              <a:latin typeface="Calibri" pitchFamily="34" charset="0"/>
            </a:rPr>
            <a:t>Outil inadapté</a:t>
          </a:r>
        </a:p>
      </xdr:txBody>
    </xdr:sp>
    <xdr:clientData/>
  </xdr:twoCellAnchor>
  <xdr:twoCellAnchor>
    <xdr:from>
      <xdr:col>2</xdr:col>
      <xdr:colOff>251090</xdr:colOff>
      <xdr:row>72</xdr:row>
      <xdr:rowOff>100485</xdr:rowOff>
    </xdr:from>
    <xdr:to>
      <xdr:col>4</xdr:col>
      <xdr:colOff>95838</xdr:colOff>
      <xdr:row>76</xdr:row>
      <xdr:rowOff>58987</xdr:rowOff>
    </xdr:to>
    <xdr:sp macro="" textlink="">
      <xdr:nvSpPr>
        <xdr:cNvPr id="10" name="Rectangle à coins arrondis 9">
          <a:extLst>
            <a:ext uri="{FF2B5EF4-FFF2-40B4-BE49-F238E27FC236}">
              <a16:creationId xmlns:a16="http://schemas.microsoft.com/office/drawing/2014/main" id="{00000000-0008-0000-0700-00000A000000}"/>
            </a:ext>
          </a:extLst>
        </xdr:cNvPr>
        <xdr:cNvSpPr/>
      </xdr:nvSpPr>
      <xdr:spPr>
        <a:xfrm>
          <a:off x="1775090" y="13244985"/>
          <a:ext cx="1368748" cy="72050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fr-FR" sz="2000" b="1">
              <a:solidFill>
                <a:schemeClr val="tx1"/>
              </a:solidFill>
              <a:latin typeface="Calibri" pitchFamily="34" charset="0"/>
            </a:rPr>
            <a:t>Outil</a:t>
          </a:r>
          <a:r>
            <a:rPr lang="fr-FR" sz="2000" b="1" baseline="0">
              <a:solidFill>
                <a:schemeClr val="tx1"/>
              </a:solidFill>
              <a:latin typeface="Calibri" pitchFamily="34" charset="0"/>
            </a:rPr>
            <a:t> adapté</a:t>
          </a:r>
          <a:endParaRPr lang="fr-FR" sz="2000" b="1">
            <a:solidFill>
              <a:schemeClr val="tx1"/>
            </a:solidFill>
            <a:latin typeface="Calibri" pitchFamily="34" charset="0"/>
          </a:endParaRPr>
        </a:p>
      </xdr:txBody>
    </xdr:sp>
    <xdr:clientData/>
  </xdr:twoCellAnchor>
  <xdr:twoCellAnchor>
    <xdr:from>
      <xdr:col>7</xdr:col>
      <xdr:colOff>165877</xdr:colOff>
      <xdr:row>56</xdr:row>
      <xdr:rowOff>71153</xdr:rowOff>
    </xdr:from>
    <xdr:to>
      <xdr:col>9</xdr:col>
      <xdr:colOff>10625</xdr:colOff>
      <xdr:row>60</xdr:row>
      <xdr:rowOff>29655</xdr:rowOff>
    </xdr:to>
    <xdr:sp macro="" textlink="">
      <xdr:nvSpPr>
        <xdr:cNvPr id="11" name="Rectangle à coins arrondis 10">
          <a:extLst>
            <a:ext uri="{FF2B5EF4-FFF2-40B4-BE49-F238E27FC236}">
              <a16:creationId xmlns:a16="http://schemas.microsoft.com/office/drawing/2014/main" id="{00000000-0008-0000-0700-00000B000000}"/>
            </a:ext>
          </a:extLst>
        </xdr:cNvPr>
        <xdr:cNvSpPr/>
      </xdr:nvSpPr>
      <xdr:spPr>
        <a:xfrm>
          <a:off x="5499877" y="10167653"/>
          <a:ext cx="1368748" cy="720502"/>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fr-FR" sz="2000" b="1">
              <a:solidFill>
                <a:schemeClr val="tx1"/>
              </a:solidFill>
              <a:latin typeface="Calibri" pitchFamily="34" charset="0"/>
            </a:rPr>
            <a:t>Outil</a:t>
          </a:r>
          <a:r>
            <a:rPr lang="fr-FR" sz="2000" b="1" baseline="0">
              <a:solidFill>
                <a:schemeClr val="tx1"/>
              </a:solidFill>
              <a:latin typeface="Calibri" pitchFamily="34" charset="0"/>
            </a:rPr>
            <a:t> adapté</a:t>
          </a:r>
          <a:endParaRPr lang="fr-FR" sz="2000" b="1">
            <a:solidFill>
              <a:schemeClr val="tx1"/>
            </a:solidFill>
            <a:latin typeface="Calibri" pitchFamily="34" charset="0"/>
          </a:endParaRPr>
        </a:p>
      </xdr:txBody>
    </xdr:sp>
    <xdr:clientData/>
  </xdr:twoCellAnchor>
  <xdr:twoCellAnchor>
    <xdr:from>
      <xdr:col>0</xdr:col>
      <xdr:colOff>199669</xdr:colOff>
      <xdr:row>45</xdr:row>
      <xdr:rowOff>114300</xdr:rowOff>
    </xdr:from>
    <xdr:to>
      <xdr:col>7</xdr:col>
      <xdr:colOff>220174</xdr:colOff>
      <xdr:row>47</xdr:row>
      <xdr:rowOff>174288</xdr:rowOff>
    </xdr:to>
    <xdr:sp macro="" textlink="">
      <xdr:nvSpPr>
        <xdr:cNvPr id="12" name="ZoneTexte 27">
          <a:extLst>
            <a:ext uri="{FF2B5EF4-FFF2-40B4-BE49-F238E27FC236}">
              <a16:creationId xmlns:a16="http://schemas.microsoft.com/office/drawing/2014/main" id="{00000000-0008-0000-0700-00000C000000}"/>
            </a:ext>
          </a:extLst>
        </xdr:cNvPr>
        <xdr:cNvSpPr txBox="1"/>
      </xdr:nvSpPr>
      <xdr:spPr>
        <a:xfrm>
          <a:off x="199669" y="8686800"/>
          <a:ext cx="4811580" cy="440988"/>
        </a:xfrm>
        <a:prstGeom prst="rect">
          <a:avLst/>
        </a:prstGeom>
        <a:solidFill>
          <a:srgbClr val="0000FF">
            <a:alpha val="25000"/>
          </a:srgbClr>
        </a:solidFill>
        <a:ln>
          <a:solidFill>
            <a:srgbClr val="0000FF"/>
          </a:solidFill>
        </a:ln>
      </xdr:spPr>
      <xdr:style>
        <a:lnRef idx="1">
          <a:schemeClr val="accent2"/>
        </a:lnRef>
        <a:fillRef idx="2">
          <a:schemeClr val="accent2"/>
        </a:fillRef>
        <a:effectRef idx="1">
          <a:schemeClr val="accent2"/>
        </a:effectRef>
        <a:fontRef idx="minor">
          <a:schemeClr val="dk1"/>
        </a:fontRef>
      </xdr:style>
      <xdr:txBody>
        <a:bodyPr wrap="square" rtlCol="0">
          <a:no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base">
            <a:spcBef>
              <a:spcPct val="0"/>
            </a:spcBef>
            <a:spcAft>
              <a:spcPct val="0"/>
            </a:spcAft>
          </a:pPr>
          <a:r>
            <a:rPr lang="fr-FR" sz="2000" b="1">
              <a:latin typeface="Calibri" pitchFamily="34" charset="0"/>
            </a:rPr>
            <a:t>Les machines prennent différentes formes …</a:t>
          </a:r>
        </a:p>
      </xdr:txBody>
    </xdr:sp>
    <xdr:clientData/>
  </xdr:twoCellAnchor>
  <xdr:twoCellAnchor>
    <xdr:from>
      <xdr:col>5</xdr:col>
      <xdr:colOff>695325</xdr:colOff>
      <xdr:row>83</xdr:row>
      <xdr:rowOff>200025</xdr:rowOff>
    </xdr:from>
    <xdr:to>
      <xdr:col>6</xdr:col>
      <xdr:colOff>142875</xdr:colOff>
      <xdr:row>83</xdr:row>
      <xdr:rowOff>361950</xdr:rowOff>
    </xdr:to>
    <xdr:sp macro="" textlink="">
      <xdr:nvSpPr>
        <xdr:cNvPr id="17" name="Flèche droite 16">
          <a:extLst>
            <a:ext uri="{FF2B5EF4-FFF2-40B4-BE49-F238E27FC236}">
              <a16:creationId xmlns:a16="http://schemas.microsoft.com/office/drawing/2014/main" id="{00000000-0008-0000-0700-000011000000}"/>
            </a:ext>
          </a:extLst>
        </xdr:cNvPr>
        <xdr:cNvSpPr/>
      </xdr:nvSpPr>
      <xdr:spPr>
        <a:xfrm>
          <a:off x="4505325" y="15687675"/>
          <a:ext cx="209550" cy="161925"/>
        </a:xfrm>
        <a:prstGeom prst="rightArrow">
          <a:avLst/>
        </a:prstGeom>
        <a:solidFill>
          <a:schemeClr val="accent6">
            <a:lumMod val="60000"/>
            <a:lumOff val="40000"/>
          </a:schemeClr>
        </a:solidFill>
        <a:ln>
          <a:solidFill>
            <a:srgbClr val="00239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261814</xdr:colOff>
      <xdr:row>165</xdr:row>
      <xdr:rowOff>114301</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800753"/>
          <a:ext cx="7119814" cy="30936548"/>
        </a:xfrm>
        <a:prstGeom prst="rect">
          <a:avLst/>
        </a:prstGeom>
        <a:noFill/>
        <a:ln w="9525">
          <a:noFill/>
          <a:miter lim="800000"/>
          <a:headEnd/>
          <a:tailEnd/>
        </a:ln>
      </xdr:spPr>
      <xdr:txBody>
        <a:bodyPr wrap="square">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2000">
            <a:latin typeface="Calibri" pitchFamily="34" charset="0"/>
          </a:endParaRPr>
        </a:p>
        <a:p>
          <a:r>
            <a:rPr lang="fr-FR" sz="2000">
              <a:latin typeface="Calibri" pitchFamily="34" charset="0"/>
            </a:rPr>
            <a:t>« Je n'apprends jamais rien en parlant, mais seulement en posant des questions.  » </a:t>
          </a:r>
        </a:p>
        <a:p>
          <a:r>
            <a:rPr lang="fr-FR" sz="2000">
              <a:solidFill>
                <a:schemeClr val="bg1">
                  <a:lumMod val="75000"/>
                </a:schemeClr>
              </a:solidFill>
              <a:latin typeface="Calibri" pitchFamily="34" charset="0"/>
            </a:rPr>
            <a:t>Lou Holtz </a:t>
          </a:r>
        </a:p>
        <a:p>
          <a:endParaRPr lang="fr-FR" sz="2000">
            <a:solidFill>
              <a:schemeClr val="bg1">
                <a:lumMod val="75000"/>
              </a:schemeClr>
            </a:solidFill>
            <a:latin typeface="Calibri" pitchFamily="34" charset="0"/>
          </a:endParaRPr>
        </a:p>
        <a:p>
          <a:r>
            <a:rPr lang="fr-FR" sz="2000">
              <a:latin typeface="Calibri" pitchFamily="34" charset="0"/>
            </a:rPr>
            <a:t>Cette citation illustre parfaitement la démarche à suivre pour repérer les situations anormales qui peuvent mener à un accident.</a:t>
          </a:r>
        </a:p>
        <a:p>
          <a:endParaRPr lang="fr-FR" sz="2000">
            <a:latin typeface="Calibri" pitchFamily="34" charset="0"/>
          </a:endParaRPr>
        </a:p>
        <a:p>
          <a:r>
            <a:rPr lang="fr-FR" sz="2000" b="1">
              <a:latin typeface="Calibri" pitchFamily="34" charset="0"/>
            </a:rPr>
            <a:t>Toutes les équipes doivent être questionnées :</a:t>
          </a:r>
        </a:p>
        <a:p>
          <a:pPr lvl="1">
            <a:buFont typeface="Wingdings" pitchFamily="2" charset="2"/>
            <a:buChar char="ü"/>
          </a:pPr>
          <a:r>
            <a:rPr lang="fr-FR" sz="2000">
              <a:latin typeface="Calibri" pitchFamily="34" charset="0"/>
            </a:rPr>
            <a:t>Production,</a:t>
          </a:r>
        </a:p>
        <a:p>
          <a:pPr lvl="1">
            <a:buFont typeface="Wingdings" pitchFamily="2" charset="2"/>
            <a:buChar char="ü"/>
          </a:pPr>
          <a:r>
            <a:rPr lang="fr-FR" sz="2000">
              <a:latin typeface="Calibri" pitchFamily="34" charset="0"/>
            </a:rPr>
            <a:t>Réglage,</a:t>
          </a:r>
        </a:p>
        <a:p>
          <a:pPr lvl="1">
            <a:buFont typeface="Wingdings" pitchFamily="2" charset="2"/>
            <a:buChar char="ü"/>
          </a:pPr>
          <a:r>
            <a:rPr lang="fr-FR" sz="2000">
              <a:latin typeface="Calibri" pitchFamily="34" charset="0"/>
            </a:rPr>
            <a:t>Maintenance.</a:t>
          </a:r>
        </a:p>
        <a:p>
          <a:endParaRPr lang="fr-FR" sz="2000">
            <a:latin typeface="Calibri" pitchFamily="34" charset="0"/>
          </a:endParaRPr>
        </a:p>
        <a:p>
          <a:pPr marL="0" marR="0" lvl="0" indent="0" algn="l" defTabSz="914400" rtl="0" eaLnBrk="1" fontAlgn="auto" latinLnBrk="0" hangingPunct="1">
            <a:lnSpc>
              <a:spcPct val="100000"/>
            </a:lnSpc>
            <a:spcBef>
              <a:spcPct val="50000"/>
            </a:spcBef>
            <a:spcAft>
              <a:spcPts val="0"/>
            </a:spcAft>
            <a:buClrTx/>
            <a:buSzTx/>
            <a:buFontTx/>
            <a:buNone/>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mn-ea"/>
              <a:cs typeface="+mn-cs"/>
            </a:rPr>
            <a:t>Le questionnement porte sur les thèmes suivants :</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Mesures organisationnelles</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La machine et son environnement</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Protecteurs et dispositifs de protection</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Organes de service de mise en marche et d'arrêt</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Dispositifs d'alerte et de signalisation</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Séparation et dissipation des énergies</a:t>
          </a:r>
        </a:p>
        <a:p>
          <a:pPr marL="457200" marR="0" lvl="0" indent="-457200" algn="just"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Risques liés aux émissions de matières et de substances dangereuses</a:t>
          </a: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Risques électrique, incendie, explosion</a:t>
          </a:r>
          <a:endParaRPr kumimoji="0" lang="fr-FR" sz="2000" b="1" i="0" u="none" strike="noStrike" kern="1200" cap="none" spc="0" normalizeH="0" baseline="0" noProof="0" dirty="0">
            <a:ln>
              <a:noFill/>
            </a:ln>
            <a:solidFill>
              <a:srgbClr val="000099"/>
            </a:solidFill>
            <a:effectLst/>
            <a:uLnTx/>
            <a:uFillTx/>
            <a:latin typeface="Calibri" pitchFamily="34" charset="0"/>
            <a:ea typeface="+mn-ea"/>
            <a:cs typeface="+mn-cs"/>
          </a:endParaRPr>
        </a:p>
        <a:p>
          <a:endParaRPr lang="fr-FR" sz="2000">
            <a:latin typeface="Calibri" pitchFamily="34" charset="0"/>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Mesures organisationnelles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Les mesures organisationnelles viennent en complément des mesures de préventions techniques.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 questionnement permet de faire un état des lieux du travail prescrit et des documents utiles à la suite de la démarche.</a:t>
          </a:r>
        </a:p>
        <a:p>
          <a:endParaRPr lang="fr-FR" sz="2000">
            <a:latin typeface="Calibri" pitchFamily="34" charset="0"/>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startAt="2"/>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La machine et son environnement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 dépistage des risques liés à l’utilisation d’une machine ne saurait être complète sans se préoccuper de l’environnement de la machine.</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Il peut être source d’accident lors de l’utilisation de la machine.</a:t>
          </a:r>
        </a:p>
        <a:p>
          <a:endParaRPr lang="fr-FR" sz="2000">
            <a:latin typeface="Calibri" pitchFamily="34" charset="0"/>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startAt="3"/>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Protecteurs et dispositifs de protection</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Une distinction est établie entre les dispositifs de protection et les protecteurs, étant donné que les premiers ne constituent pas une barrière matérielle entre la personne exposée et la zone dangereuse, mais réduisent les risques.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Au-delà de la conformité, l’outil permet de vérifier que les protecteurs ou dispositifs de protection sont adaptés à l’utilisation de la machine pour limiter le risque de shuntage.</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startAt="4"/>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Organes de service de mise en marche et d'arrêt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Les organes de service sont des parties du système de commande qui détectent des signaux d’entrée émis par les opérateurs, généralement au moyen d’une pression de la main ou du pied. Il existe de nombreux types différents d’organes de service, entre autres des bouton-poussoir, des leviers, des commutateurs, des poignées, des curseurs, des manches, des volants, des pédales, des claviers et des écrans tactiles.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Leur rôle, leur positionnement et leur identification évitent ou déclenchent des accidents.</a:t>
          </a:r>
        </a:p>
        <a:p>
          <a:endParaRPr lang="fr-FR" sz="2000">
            <a:latin typeface="Calibri" pitchFamily="34" charset="0"/>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startAt="5"/>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Dispositifs d'alerte et de signalisation</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 proverbe dit « Un homme averti en vaut deux ». Lorsqu’on a été prévenu de ce qu’on doit craindre ou de ce qu’on doit faire, on est, pour ainsi dire, doublement en état de prendre ses précautions ou ses mesures. Cela est valable également en prévention.</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L’outil permet de faire un point sur les besoins.</a:t>
          </a:r>
        </a:p>
        <a:p>
          <a:endParaRPr lang="fr-FR" sz="2000">
            <a:latin typeface="Calibri" pitchFamily="34" charset="0"/>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startAt="6"/>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Séparation et dissipation des énergies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Par définition, l'énergie est, de manière générale, la capacité de faire un travail, c'est-à-dire d'agir et donc d’entraîner un mouvement, de produire de la chaleur,…en présence des opérateurs.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Danger + Individu = Risque</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endParaRPr>
        </a:p>
        <a:p>
          <a:pPr marL="457200" marR="0" lvl="0" indent="-457200" algn="just" defTabSz="914400" rtl="0" eaLnBrk="1" fontAlgn="auto" latinLnBrk="0" hangingPunct="1">
            <a:lnSpc>
              <a:spcPct val="100000"/>
            </a:lnSpc>
            <a:spcBef>
              <a:spcPts val="0"/>
            </a:spcBef>
            <a:spcAft>
              <a:spcPts val="0"/>
            </a:spcAft>
            <a:buClrTx/>
            <a:buSzTx/>
            <a:buFont typeface="+mj-lt"/>
            <a:buAutoNum type="arabicPeriod" startAt="7"/>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Risques liés aux émissions de matières et de substances dangereuses</a:t>
          </a: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Ce chapitre traite des risques pour la santé qui sont liés à l’émission de matériaux et de substances dangereux produits par les machines (poussières de bois, fumées de soudage,…).</a:t>
          </a: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Font partie des matériaux et substances dangereux les matières et substances chimiques et biologiques classées comme toxiques, nuisibles, corrosives, irritantes, allergènes, pathogènes, cancérogènes, mutagènes, reprotoxiques ou asphyxiantes. Les émissions de substances dangereuses risquent le plus de pénétrer dans l’organisme par voie d’inhalation, mais elles peuvent aussi y entrer par d’autres voies lorsqu’elles se déposent sur des surfaces du corps ou sont ingérées.</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endParaRPr>
        </a:p>
        <a:p>
          <a:pPr marL="457200" marR="0" lvl="0" indent="-457200" algn="l" defTabSz="914400" rtl="0" eaLnBrk="1" fontAlgn="auto" latinLnBrk="0" hangingPunct="1">
            <a:lnSpc>
              <a:spcPct val="100000"/>
            </a:lnSpc>
            <a:spcBef>
              <a:spcPts val="0"/>
            </a:spcBef>
            <a:spcAft>
              <a:spcPts val="0"/>
            </a:spcAft>
            <a:buClrTx/>
            <a:buSzTx/>
            <a:buFont typeface="+mj-lt"/>
            <a:buAutoNum type="arabicPeriod" startAt="8"/>
            <a:tabLst/>
            <a:defRPr/>
          </a:pPr>
          <a:r>
            <a:rPr kumimoji="0" lang="fr-FR" sz="2000" b="1"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Risques électrique, incendie, explosion</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Toute entreprise peut être confrontée à un accident d’origine électrique, souvent très grave (électrocution ou incendie). La prévention de ce risque repose, d’une part, sur la mise en sécurité des installations et des matériels électriques et, d’autre part, sur le respect des règles de sécurité lors de leur utilisation ou lors de l’intervention sur ou à proximité des installations électriques.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Les incendies et les explosions sont à l’origine de blessures graves voire de décès, et de dégâts matériels considérables. Chacun de ces risques fait l’objet d’une démarche de prévention spécifique dont l’objectif prioritaire est d’agir avant que le sinistre ne survienne.</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Dotum" pitchFamily="34" charset="-127"/>
              <a:cs typeface="+mn-cs"/>
            </a:rPr>
            <a:t>L’outil survole ces risques. En revanche il permet de ne pas les oublier.</a:t>
          </a:r>
        </a:p>
      </xdr:txBody>
    </xdr:sp>
    <xdr:clientData/>
  </xdr:twoCellAnchor>
  <xdr:twoCellAnchor>
    <xdr:from>
      <xdr:col>0</xdr:col>
      <xdr:colOff>328</xdr:colOff>
      <xdr:row>0</xdr:row>
      <xdr:rowOff>0</xdr:rowOff>
    </xdr:from>
    <xdr:to>
      <xdr:col>9</xdr:col>
      <xdr:colOff>281762</xdr:colOff>
      <xdr:row>2</xdr:row>
      <xdr:rowOff>80665</xdr:rowOff>
    </xdr:to>
    <xdr:sp macro="" textlink="">
      <xdr:nvSpPr>
        <xdr:cNvPr id="3" name="ZoneTexte 2">
          <a:extLst>
            <a:ext uri="{FF2B5EF4-FFF2-40B4-BE49-F238E27FC236}">
              <a16:creationId xmlns:a16="http://schemas.microsoft.com/office/drawing/2014/main" id="{00000000-0008-0000-0800-000003000000}"/>
            </a:ext>
          </a:extLst>
        </xdr:cNvPr>
        <xdr:cNvSpPr txBox="1">
          <a:spLocks/>
        </xdr:cNvSpPr>
      </xdr:nvSpPr>
      <xdr:spPr bwMode="auto">
        <a:xfrm>
          <a:off x="328" y="0"/>
          <a:ext cx="7139434" cy="461665"/>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50000"/>
            </a:spcBef>
          </a:pPr>
          <a:r>
            <a:rPr lang="fr-FR" sz="2400" b="1">
              <a:solidFill>
                <a:schemeClr val="bg1"/>
              </a:solidFill>
            </a:rPr>
            <a:t>Fonctionnement de l’outil</a:t>
          </a:r>
        </a:p>
      </xdr:txBody>
    </xdr:sp>
    <xdr:clientData/>
  </xdr:twoCellAnchor>
  <xdr:twoCellAnchor>
    <xdr:from>
      <xdr:col>5</xdr:col>
      <xdr:colOff>714375</xdr:colOff>
      <xdr:row>169</xdr:row>
      <xdr:rowOff>104775</xdr:rowOff>
    </xdr:from>
    <xdr:to>
      <xdr:col>6</xdr:col>
      <xdr:colOff>161925</xdr:colOff>
      <xdr:row>169</xdr:row>
      <xdr:rowOff>266700</xdr:rowOff>
    </xdr:to>
    <xdr:sp macro="" textlink="">
      <xdr:nvSpPr>
        <xdr:cNvPr id="5" name="Flèche droite 4">
          <a:extLst>
            <a:ext uri="{FF2B5EF4-FFF2-40B4-BE49-F238E27FC236}">
              <a16:creationId xmlns:a16="http://schemas.microsoft.com/office/drawing/2014/main" id="{00000000-0008-0000-0800-000005000000}"/>
            </a:ext>
          </a:extLst>
        </xdr:cNvPr>
        <xdr:cNvSpPr/>
      </xdr:nvSpPr>
      <xdr:spPr>
        <a:xfrm>
          <a:off x="4524375" y="33118425"/>
          <a:ext cx="209550" cy="161925"/>
        </a:xfrm>
        <a:prstGeom prst="rightArrow">
          <a:avLst/>
        </a:prstGeom>
        <a:solidFill>
          <a:schemeClr val="accent6">
            <a:lumMod val="60000"/>
            <a:lumOff val="40000"/>
          </a:schemeClr>
        </a:solidFill>
        <a:ln>
          <a:solidFill>
            <a:srgbClr val="00239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80659</xdr:colOff>
      <xdr:row>3</xdr:row>
      <xdr:rowOff>0</xdr:rowOff>
    </xdr:from>
    <xdr:to>
      <xdr:col>9</xdr:col>
      <xdr:colOff>342473</xdr:colOff>
      <xdr:row>168</xdr:row>
      <xdr:rowOff>123825</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80659" y="571500"/>
          <a:ext cx="7119814" cy="31175325"/>
        </a:xfrm>
        <a:prstGeom prst="rect">
          <a:avLst/>
        </a:prstGeom>
        <a:noFill/>
        <a:ln w="9525">
          <a:noFill/>
          <a:miter lim="800000"/>
          <a:headEnd/>
          <a:tailEnd/>
        </a:ln>
      </xdr:spPr>
      <xdr:txBody>
        <a:bodyPr wrap="square">
          <a:noAutofit/>
        </a:bodyPr>
        <a:lstStyle>
          <a:defPPr>
            <a:defRPr lang="fr-FR"/>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lgn="just"/>
          <a:endParaRPr lang="fr-FR" sz="2000">
            <a:latin typeface="Calibri" pitchFamily="34" charset="0"/>
          </a:endParaRPr>
        </a:p>
        <a:p>
          <a:pPr algn="just"/>
          <a:r>
            <a:rPr lang="fr-FR" sz="2000">
              <a:latin typeface="Calibri" pitchFamily="34" charset="0"/>
            </a:rPr>
            <a:t>Tout d’abord il faut noter que cet outil ne se veut pas exhaustif. D’autres situations dangereuses peuvent exister lors de l’utilisation d’une machine. Les thématiques et le questionnement qui le compose reprennent les situations les plus courantes.</a:t>
          </a:r>
        </a:p>
        <a:p>
          <a:pPr algn="just"/>
          <a:endParaRPr lang="fr-FR" sz="2000" b="1">
            <a:latin typeface="Calibri" pitchFamily="34" charset="0"/>
          </a:endParaRPr>
        </a:p>
        <a:p>
          <a:pPr algn="just"/>
          <a:r>
            <a:rPr lang="fr-FR" sz="2000" b="1">
              <a:latin typeface="Calibri" pitchFamily="34" charset="0"/>
            </a:rPr>
            <a:t>L’outil s’inscrit dans une démarche de prévention…</a:t>
          </a:r>
        </a:p>
        <a:p>
          <a:pPr algn="just"/>
          <a:endParaRPr lang="fr-FR" sz="2000" b="1">
            <a:latin typeface="Calibri" pitchFamily="34" charset="0"/>
          </a:endParaRPr>
        </a:p>
        <a:p>
          <a:pPr algn="just"/>
          <a:r>
            <a:rPr kumimoji="0" lang="fr-FR" sz="2000" b="1" i="0" u="none" strike="noStrike" kern="1200" cap="none" spc="0" normalizeH="0" baseline="0">
              <a:ln>
                <a:noFill/>
              </a:ln>
              <a:solidFill>
                <a:prstClr val="black"/>
              </a:solidFill>
              <a:effectLst/>
              <a:uLnTx/>
              <a:uFillTx/>
              <a:latin typeface="Calibri" pitchFamily="34" charset="0"/>
              <a:ea typeface="+mn-ea"/>
              <a:cs typeface="+mn-cs"/>
            </a:rPr>
            <a:t>... Extrait de la circulaire du 18/04/02 </a:t>
          </a:r>
        </a:p>
        <a:p>
          <a:pPr algn="just"/>
          <a:endParaRPr lang="fr-FR" sz="2000">
            <a:latin typeface="Calibri" pitchFamily="34" charset="0"/>
          </a:endParaRPr>
        </a:p>
        <a:p>
          <a:pPr algn="just"/>
          <a:r>
            <a:rPr lang="fr-FR" sz="2000" i="1">
              <a:latin typeface="Calibri" pitchFamily="34" charset="0"/>
            </a:rPr>
            <a:t>« La démarche de prévention est un processus dynamique »</a:t>
          </a: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a:latin typeface="Calibri" pitchFamily="34" charset="0"/>
          </a:endParaRPr>
        </a:p>
        <a:p>
          <a:pPr algn="just"/>
          <a:endParaRPr lang="fr-FR" sz="2000" b="1">
            <a:latin typeface="Calibri" pitchFamily="34" charset="0"/>
          </a:endParaRPr>
        </a:p>
        <a:p>
          <a:pPr algn="just"/>
          <a:endParaRPr lang="fr-FR" sz="2000" b="1">
            <a:latin typeface="Calibri" pitchFamily="34" charset="0"/>
          </a:endParaRPr>
        </a:p>
        <a:p>
          <a:pPr algn="just"/>
          <a:endParaRPr lang="fr-FR" sz="2000" b="1">
            <a:latin typeface="Calibri" pitchFamily="34" charset="0"/>
          </a:endParaRPr>
        </a:p>
        <a:p>
          <a:pPr algn="just"/>
          <a:r>
            <a:rPr lang="fr-FR" sz="2000" b="1">
              <a:latin typeface="Calibri" pitchFamily="34" charset="0"/>
            </a:rPr>
            <a:t>1. Préparer la démarche</a:t>
          </a: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rPr>
            <a:t>En premier lieu, le chef d’entreprise (ou d’établissement) créé un groupe de pilotage puis un groupe opérationnel pour l’assister dans la démarche (opérateurs, responsable maintenance, …). </a:t>
          </a: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rPr>
            <a:t>Le groupe de pilotage doit valider les décisions et avoir les moyens de déclencher des modifications et des investissements.</a:t>
          </a: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fr-FR" sz="2000" b="0" i="0" u="none" strike="noStrike" kern="1200" cap="none" spc="0" normalizeH="0" baseline="0" noProof="0" dirty="0">
              <a:ln>
                <a:noFill/>
              </a:ln>
              <a:solidFill>
                <a:prstClr val="black"/>
              </a:solidFill>
              <a:effectLst/>
              <a:uLnTx/>
              <a:uFillTx/>
              <a:latin typeface="Calibri" pitchFamily="34" charset="0"/>
              <a:ea typeface="+mn-ea"/>
              <a:cs typeface="+mn-cs"/>
            </a:rPr>
            <a:t>Le groupe opérationnel effectuera les audits, proposera des pistes d’améliorations.</a:t>
          </a:r>
        </a:p>
        <a:p>
          <a:pPr algn="just"/>
          <a:endParaRPr lang="fr-FR" sz="2000">
            <a:latin typeface="Calibri" pitchFamily="34" charset="0"/>
          </a:endParaRPr>
        </a:p>
        <a:p>
          <a:pPr algn="just"/>
          <a:r>
            <a:rPr lang="fr-FR" sz="2000" b="1">
              <a:latin typeface="Calibri" pitchFamily="34" charset="0"/>
            </a:rPr>
            <a:t>2. Evaluer les risques</a:t>
          </a:r>
        </a:p>
        <a:p>
          <a:pPr algn="just"/>
          <a:r>
            <a:rPr lang="fr-FR" sz="2000" b="1">
              <a:latin typeface="Calibri" pitchFamily="34" charset="0"/>
            </a:rPr>
            <a:t>Il est important de délimiter le périmètre de la machine, surtout lorsque l'on a un ensemble de machines...</a:t>
          </a:r>
        </a:p>
        <a:p>
          <a:pPr algn="just"/>
          <a:r>
            <a:rPr lang="fr-FR" sz="2000" b="1">
              <a:latin typeface="Calibri" pitchFamily="34" charset="0"/>
            </a:rPr>
            <a:t>Le dépistage proposé par l'outil est le point de départ de l'évaluation des risques.</a:t>
          </a:r>
        </a:p>
        <a:p>
          <a:pPr algn="just"/>
          <a:r>
            <a:rPr lang="fr-FR" sz="2000">
              <a:latin typeface="Calibri" pitchFamily="34" charset="0"/>
            </a:rPr>
            <a:t>Le ou les auditeurs doivent pouvoir visionner le poste de travail en production et interroger le ou les opérateurs, afin de pouvoir remplir les fiches de dépistage. Toutes les équipes ayant une action sur la machine doivent-être interrogées (y compris, les sous-traitants réguliers) : équipes du matin, de l'après-midi, du soir, de journée, de week-end, …</a:t>
          </a:r>
        </a:p>
        <a:p>
          <a:pPr algn="just"/>
          <a:r>
            <a:rPr lang="fr-FR" sz="2000">
              <a:latin typeface="Calibri" pitchFamily="34" charset="0"/>
            </a:rPr>
            <a:t>L’analyse doit inclure les phases de réglage et de maintenance (y compris de nettoyage).…</a:t>
          </a:r>
        </a:p>
        <a:p>
          <a:pPr algn="just"/>
          <a:endParaRPr lang="fr-FR" sz="2000">
            <a:latin typeface="Calibri" pitchFamily="34" charset="0"/>
          </a:endParaRPr>
        </a:p>
        <a:p>
          <a:pPr algn="just"/>
          <a:r>
            <a:rPr lang="fr-FR" sz="2000" b="1">
              <a:latin typeface="Calibri" pitchFamily="34" charset="0"/>
            </a:rPr>
            <a:t>3. Elaborer un programme d’actions</a:t>
          </a:r>
        </a:p>
        <a:p>
          <a:pPr algn="just"/>
          <a:r>
            <a:rPr lang="fr-FR" sz="2000">
              <a:latin typeface="Calibri" pitchFamily="34" charset="0"/>
            </a:rPr>
            <a:t>Le groupe opérationnel signale la présence de risques au groupe de pilotage qui enclenche un processus d’amélioration. Pour étayer leur signalement, les membres du groupe s’appuieront :</a:t>
          </a:r>
        </a:p>
        <a:p>
          <a:pPr algn="just"/>
          <a:r>
            <a:rPr lang="fr-FR" sz="2000">
              <a:latin typeface="Calibri" pitchFamily="34" charset="0"/>
            </a:rPr>
            <a:t>- sur la version interactive de l’outil qui appelle automatiquement à la prudence avec un lien sur l’aide correspondante au sujet,</a:t>
          </a:r>
        </a:p>
        <a:p>
          <a:pPr algn="just"/>
          <a:r>
            <a:rPr lang="fr-FR" sz="2000">
              <a:latin typeface="Calibri" pitchFamily="34" charset="0"/>
            </a:rPr>
            <a:t>- sur la version papier, et dans ce cas, ce sont les cases grises cochées qui doivent amener à se poser des questions.</a:t>
          </a:r>
        </a:p>
        <a:p>
          <a:pPr algn="just"/>
          <a:endParaRPr lang="fr-FR" sz="2000">
            <a:latin typeface="Calibri" pitchFamily="34" charset="0"/>
          </a:endParaRPr>
        </a:p>
        <a:p>
          <a:pPr algn="just"/>
          <a:r>
            <a:rPr lang="fr-FR" sz="2000">
              <a:latin typeface="Calibri" pitchFamily="34" charset="0"/>
            </a:rPr>
            <a:t>Les dangers et/ou actions à mettre en œuvre peuvent être illustrés de photographies pour faciliter la compréhension.</a:t>
          </a:r>
        </a:p>
        <a:p>
          <a:pPr algn="just"/>
          <a:endParaRPr lang="fr-FR" sz="2000">
            <a:latin typeface="Calibri" pitchFamily="34" charset="0"/>
          </a:endParaRPr>
        </a:p>
        <a:p>
          <a:pPr algn="just"/>
          <a:r>
            <a:rPr lang="fr-FR" sz="2000">
              <a:latin typeface="Calibri" pitchFamily="34" charset="0"/>
            </a:rPr>
            <a:t>Le processus consiste, à partir du constat du risque, à rechercher le moyen d’améliorer la situation en privilégiant dans l’ordre suivant :</a:t>
          </a:r>
        </a:p>
        <a:p>
          <a:pPr algn="just"/>
          <a:r>
            <a:rPr lang="fr-FR" sz="2000">
              <a:latin typeface="Calibri" pitchFamily="34" charset="0"/>
            </a:rPr>
            <a:t>- La suppression du risque (suppression du danger ou de la situation de travail),</a:t>
          </a:r>
        </a:p>
        <a:p>
          <a:pPr algn="just"/>
          <a:r>
            <a:rPr lang="fr-FR" sz="2000">
              <a:latin typeface="Calibri" pitchFamily="34" charset="0"/>
            </a:rPr>
            <a:t>- La réduction du risque (réduction du temps d’exposition, des effets sur la santé, …)</a:t>
          </a:r>
        </a:p>
        <a:p>
          <a:pPr algn="just"/>
          <a:r>
            <a:rPr lang="fr-FR" sz="2000">
              <a:latin typeface="Calibri" pitchFamily="34" charset="0"/>
            </a:rPr>
            <a:t>En complément si le risque n’a pas été supprimé :</a:t>
          </a:r>
        </a:p>
        <a:p>
          <a:pPr algn="just"/>
          <a:r>
            <a:rPr lang="fr-FR" sz="2000">
              <a:latin typeface="Calibri" pitchFamily="34" charset="0"/>
            </a:rPr>
            <a:t>- La mise en place de protections collectives. Elles permettent de protéger le personnel ou de limiter les conséquences par éloignement, par obstacle, par atténuation d’une nuisance (bruit, vibration, pollution…).</a:t>
          </a:r>
        </a:p>
        <a:p>
          <a:pPr algn="just"/>
          <a:r>
            <a:rPr lang="fr-FR" sz="2000">
              <a:latin typeface="Calibri" pitchFamily="34" charset="0"/>
            </a:rPr>
            <a:t>- La mise en place de protections individuelles. C’est un dispositif ou un moyen porté ou tenu par une personne en vue de la protéger contre un ou plusieurs risques résiduels susceptibles de menacer sa santé ainsi que sa sécurité.</a:t>
          </a:r>
        </a:p>
        <a:p>
          <a:pPr algn="just"/>
          <a:r>
            <a:rPr lang="fr-FR" sz="2000">
              <a:latin typeface="Calibri" pitchFamily="34" charset="0"/>
            </a:rPr>
            <a:t>- L’information sur ces risques résiduels.</a:t>
          </a:r>
        </a:p>
        <a:p>
          <a:pPr algn="just"/>
          <a:r>
            <a:rPr lang="fr-FR" sz="2000">
              <a:latin typeface="Calibri" pitchFamily="34" charset="0"/>
            </a:rPr>
            <a:t>L’aide à la décision de l’outil permet d’orienter les modifications à apporter ou à valider les systèmes en place.</a:t>
          </a:r>
        </a:p>
        <a:p>
          <a:pPr algn="just"/>
          <a:r>
            <a:rPr lang="fr-FR" sz="2000">
              <a:latin typeface="Calibri" pitchFamily="34" charset="0"/>
            </a:rPr>
            <a:t>Les différents chapitres ne reprennent pas les questions point par point. Ils donnent des éléments de réponses qui peuvent être communs à différentes questions.</a:t>
          </a:r>
        </a:p>
        <a:p>
          <a:pPr algn="just"/>
          <a:r>
            <a:rPr lang="fr-FR" sz="2000">
              <a:latin typeface="Calibri" pitchFamily="34" charset="0"/>
            </a:rPr>
            <a:t>Pour l’aider dans ces recherches, le groupe chargé  de rechercher les améliorations, pourra, par exemple :</a:t>
          </a:r>
        </a:p>
        <a:p>
          <a:pPr algn="just"/>
          <a:r>
            <a:rPr lang="fr-FR" sz="2000">
              <a:latin typeface="Calibri" pitchFamily="34" charset="0"/>
            </a:rPr>
            <a:t>- Contacter le constructeur pour lui demander s’il a amélioré la situation sur ses nouvelles machines.</a:t>
          </a:r>
        </a:p>
        <a:p>
          <a:pPr algn="just"/>
          <a:r>
            <a:rPr lang="fr-FR" sz="2000">
              <a:latin typeface="Calibri" pitchFamily="34" charset="0"/>
            </a:rPr>
            <a:t>-</a:t>
          </a:r>
          <a:r>
            <a:rPr lang="fr-FR" sz="2000" baseline="0">
              <a:latin typeface="Calibri" pitchFamily="34" charset="0"/>
            </a:rPr>
            <a:t> </a:t>
          </a:r>
          <a:r>
            <a:rPr lang="fr-FR" sz="2000">
              <a:latin typeface="Calibri" pitchFamily="34" charset="0"/>
            </a:rPr>
            <a:t>Si elles existent, consulter la </a:t>
          </a:r>
          <a:r>
            <a:rPr lang="fr-FR" sz="2000" b="1">
              <a:solidFill>
                <a:sysClr val="windowText" lastClr="000000"/>
              </a:solidFill>
              <a:latin typeface="Calibri" pitchFamily="34" charset="0"/>
            </a:rPr>
            <a:t>norme</a:t>
          </a:r>
          <a:r>
            <a:rPr lang="fr-FR" sz="2000">
              <a:latin typeface="Calibri" pitchFamily="34" charset="0"/>
            </a:rPr>
            <a:t> correspondante ou les </a:t>
          </a:r>
          <a:r>
            <a:rPr lang="fr-FR" sz="2000" b="1">
              <a:latin typeface="Calibri" pitchFamily="34" charset="0"/>
            </a:rPr>
            <a:t>brochures INRS</a:t>
          </a:r>
          <a:r>
            <a:rPr lang="fr-FR" sz="2000">
              <a:latin typeface="Calibri" pitchFamily="34" charset="0"/>
            </a:rPr>
            <a:t>.</a:t>
          </a:r>
        </a:p>
        <a:p>
          <a:pPr algn="just"/>
          <a:r>
            <a:rPr lang="fr-FR" sz="2000">
              <a:latin typeface="Calibri" pitchFamily="34" charset="0"/>
            </a:rPr>
            <a:t>Une fois effectuée, cette ou ces modifications doivent être validées par le groupe de pilotage.</a:t>
          </a:r>
        </a:p>
        <a:p>
          <a:pPr algn="just"/>
          <a:endParaRPr lang="fr-FR" sz="2000">
            <a:latin typeface="Calibri" pitchFamily="34" charset="0"/>
          </a:endParaRPr>
        </a:p>
        <a:p>
          <a:pPr algn="just"/>
          <a:r>
            <a:rPr lang="fr-FR" sz="2000" b="1">
              <a:latin typeface="Calibri" pitchFamily="34" charset="0"/>
            </a:rPr>
            <a:t>4. Mettre en œuvre les actions</a:t>
          </a:r>
        </a:p>
        <a:p>
          <a:pPr algn="just"/>
          <a:r>
            <a:rPr lang="fr-FR" sz="2000">
              <a:latin typeface="Calibri" pitchFamily="34" charset="0"/>
            </a:rPr>
            <a:t>La personne (interne ou externe) qui sera désignée pour réaliser les travaux devra avoir connaissance de la machine et des risques associés pour réaliser la modification dans les règles de l’art et ainsi ne pas mettre en danger les opérateurs.</a:t>
          </a:r>
        </a:p>
        <a:p>
          <a:pPr algn="just"/>
          <a:endParaRPr lang="fr-FR" sz="2000">
            <a:latin typeface="Calibri" pitchFamily="34" charset="0"/>
          </a:endParaRPr>
        </a:p>
        <a:p>
          <a:pPr algn="just"/>
          <a:r>
            <a:rPr lang="fr-FR" sz="2000" b="1">
              <a:latin typeface="Calibri" pitchFamily="34" charset="0"/>
            </a:rPr>
            <a:t>5. Réévaluer les risques suite aux actions réalisées</a:t>
          </a:r>
        </a:p>
        <a:p>
          <a:pPr algn="just"/>
          <a:r>
            <a:rPr lang="fr-FR" sz="2000">
              <a:latin typeface="Calibri" pitchFamily="34" charset="0"/>
            </a:rPr>
            <a:t>Une fois les modifications réalisées, un nouvel audit pourra être fait pour s’assurer que de nouveaux risques ne sont pas apparus.</a:t>
          </a:r>
        </a:p>
        <a:p>
          <a:pPr algn="just"/>
          <a:r>
            <a:rPr lang="fr-FR" sz="2000">
              <a:latin typeface="Calibri" pitchFamily="34" charset="0"/>
            </a:rPr>
            <a:t>La fréquence de dépistage est à définir par l’entreprise. En revanche il paraît indispensable de la renouveler après une modification de machine ou de process.</a:t>
          </a:r>
        </a:p>
        <a:p>
          <a:pPr algn="just"/>
          <a:r>
            <a:rPr lang="fr-FR" sz="2000">
              <a:latin typeface="Calibri" pitchFamily="34" charset="0"/>
            </a:rPr>
            <a:t>Le travail</a:t>
          </a:r>
          <a:r>
            <a:rPr lang="fr-FR" sz="2000" baseline="0">
              <a:latin typeface="Calibri" pitchFamily="34" charset="0"/>
            </a:rPr>
            <a:t> réalisé peut être annexé au document unique de l'entreprise.</a:t>
          </a:r>
          <a:endParaRPr lang="fr-FR" sz="2000">
            <a:latin typeface="Calibri" pitchFamily="34" charset="0"/>
          </a:endParaRPr>
        </a:p>
      </xdr:txBody>
    </xdr:sp>
    <xdr:clientData/>
  </xdr:twoCellAnchor>
  <xdr:twoCellAnchor>
    <xdr:from>
      <xdr:col>0</xdr:col>
      <xdr:colOff>0</xdr:colOff>
      <xdr:row>0</xdr:row>
      <xdr:rowOff>0</xdr:rowOff>
    </xdr:from>
    <xdr:to>
      <xdr:col>9</xdr:col>
      <xdr:colOff>281434</xdr:colOff>
      <xdr:row>2</xdr:row>
      <xdr:rowOff>87013</xdr:rowOff>
    </xdr:to>
    <xdr:sp macro="" textlink="">
      <xdr:nvSpPr>
        <xdr:cNvPr id="3" name="ZoneTexte 2">
          <a:extLst>
            <a:ext uri="{FF2B5EF4-FFF2-40B4-BE49-F238E27FC236}">
              <a16:creationId xmlns:a16="http://schemas.microsoft.com/office/drawing/2014/main" id="{00000000-0008-0000-0900-000003000000}"/>
            </a:ext>
          </a:extLst>
        </xdr:cNvPr>
        <xdr:cNvSpPr txBox="1">
          <a:spLocks/>
        </xdr:cNvSpPr>
      </xdr:nvSpPr>
      <xdr:spPr bwMode="auto">
        <a:xfrm>
          <a:off x="0" y="0"/>
          <a:ext cx="7139434" cy="468013"/>
        </a:xfrm>
        <a:prstGeom prst="rect">
          <a:avLst/>
        </a:prstGeom>
        <a:solidFill>
          <a:srgbClr val="FC9204"/>
        </a:solidFill>
        <a:ln w="9525">
          <a:noFill/>
          <a:miter lim="800000"/>
          <a:headEnd/>
          <a:tailEnd/>
        </a:ln>
      </xdr:spPr>
      <xdr:txBody>
        <a:bodyPr wrap="square">
          <a:spAutoFit/>
        </a:bodyPr>
        <a:lstStyle>
          <a:defPPr>
            <a:defRPr lang="fr-FR"/>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spcBef>
              <a:spcPct val="50000"/>
            </a:spcBef>
          </a:pPr>
          <a:r>
            <a:rPr lang="fr-FR" sz="2400" b="1">
              <a:solidFill>
                <a:sysClr val="window" lastClr="FFFFFF"/>
              </a:solidFill>
            </a:rPr>
            <a:t>Mise</a:t>
          </a:r>
          <a:r>
            <a:rPr lang="fr-FR" sz="2400" b="1" baseline="0">
              <a:solidFill>
                <a:sysClr val="window" lastClr="FFFFFF"/>
              </a:solidFill>
            </a:rPr>
            <a:t> en oeuvre de l'outil dans l'entreprise</a:t>
          </a:r>
          <a:endParaRPr lang="fr-FR" sz="2400" b="1">
            <a:solidFill>
              <a:sysClr val="window" lastClr="FFFFFF"/>
            </a:solidFill>
          </a:endParaRPr>
        </a:p>
      </xdr:txBody>
    </xdr:sp>
    <xdr:clientData/>
  </xdr:twoCellAnchor>
  <xdr:twoCellAnchor>
    <xdr:from>
      <xdr:col>0</xdr:col>
      <xdr:colOff>137809</xdr:colOff>
      <xdr:row>23</xdr:row>
      <xdr:rowOff>152400</xdr:rowOff>
    </xdr:from>
    <xdr:to>
      <xdr:col>10</xdr:col>
      <xdr:colOff>155801</xdr:colOff>
      <xdr:row>40</xdr:row>
      <xdr:rowOff>152187</xdr:rowOff>
    </xdr:to>
    <xdr:grpSp>
      <xdr:nvGrpSpPr>
        <xdr:cNvPr id="18" name="Groupe 17">
          <a:extLst>
            <a:ext uri="{FF2B5EF4-FFF2-40B4-BE49-F238E27FC236}">
              <a16:creationId xmlns:a16="http://schemas.microsoft.com/office/drawing/2014/main" id="{00000000-0008-0000-0900-000012000000}"/>
            </a:ext>
          </a:extLst>
        </xdr:cNvPr>
        <xdr:cNvGrpSpPr/>
      </xdr:nvGrpSpPr>
      <xdr:grpSpPr>
        <a:xfrm>
          <a:off x="137809" y="4533900"/>
          <a:ext cx="7637992" cy="3238287"/>
          <a:chOff x="304800" y="2376488"/>
          <a:chExt cx="8534400" cy="3487846"/>
        </a:xfrm>
      </xdr:grpSpPr>
      <xdr:sp macro="" textlink="">
        <xdr:nvSpPr>
          <xdr:cNvPr id="19" name="Oval 38">
            <a:extLst>
              <a:ext uri="{FF2B5EF4-FFF2-40B4-BE49-F238E27FC236}">
                <a16:creationId xmlns:a16="http://schemas.microsoft.com/office/drawing/2014/main" id="{00000000-0008-0000-0900-000013000000}"/>
              </a:ext>
            </a:extLst>
          </xdr:cNvPr>
          <xdr:cNvSpPr>
            <a:spLocks noChangeArrowheads="1"/>
          </xdr:cNvSpPr>
        </xdr:nvSpPr>
        <xdr:spPr bwMode="auto">
          <a:xfrm>
            <a:off x="2209800" y="2376488"/>
            <a:ext cx="5181600" cy="3352800"/>
          </a:xfrm>
          <a:prstGeom prst="ellipse">
            <a:avLst/>
          </a:prstGeom>
          <a:noFill/>
          <a:ln w="38100">
            <a:solidFill>
              <a:srgbClr val="89187D"/>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0" name="Text Box 4">
            <a:extLst>
              <a:ext uri="{FF2B5EF4-FFF2-40B4-BE49-F238E27FC236}">
                <a16:creationId xmlns:a16="http://schemas.microsoft.com/office/drawing/2014/main" id="{00000000-0008-0000-0900-000014000000}"/>
              </a:ext>
            </a:extLst>
          </xdr:cNvPr>
          <xdr:cNvSpPr txBox="1">
            <a:spLocks noChangeArrowheads="1"/>
          </xdr:cNvSpPr>
        </xdr:nvSpPr>
        <xdr:spPr bwMode="auto">
          <a:xfrm>
            <a:off x="5638800" y="3805922"/>
            <a:ext cx="3200400" cy="646331"/>
          </a:xfrm>
          <a:prstGeom prst="rect">
            <a:avLst/>
          </a:prstGeom>
          <a:solidFill>
            <a:schemeClr val="bg1"/>
          </a:solidFill>
          <a:ln w="19050">
            <a:solidFill>
              <a:srgbClr val="E68200"/>
            </a:solidFill>
            <a:miter lim="800000"/>
            <a:headEnd/>
            <a:tailEnd/>
          </a:ln>
        </xdr:spPr>
        <xdr:txBody>
          <a:bodyPr wrap="square" anchor="ctr">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50000"/>
              </a:spcBef>
            </a:pPr>
            <a:r>
              <a:rPr lang="fr-FR"/>
              <a:t>3. Elaborer un programme d’actions</a:t>
            </a:r>
          </a:p>
        </xdr:txBody>
      </xdr:sp>
      <xdr:sp macro="" textlink="">
        <xdr:nvSpPr>
          <xdr:cNvPr id="21" name="Text Box 5">
            <a:extLst>
              <a:ext uri="{FF2B5EF4-FFF2-40B4-BE49-F238E27FC236}">
                <a16:creationId xmlns:a16="http://schemas.microsoft.com/office/drawing/2014/main" id="{00000000-0008-0000-0900-000015000000}"/>
              </a:ext>
            </a:extLst>
          </xdr:cNvPr>
          <xdr:cNvSpPr txBox="1">
            <a:spLocks noChangeArrowheads="1"/>
          </xdr:cNvSpPr>
        </xdr:nvSpPr>
        <xdr:spPr bwMode="auto">
          <a:xfrm>
            <a:off x="3886200" y="5218003"/>
            <a:ext cx="2819400" cy="646331"/>
          </a:xfrm>
          <a:prstGeom prst="rect">
            <a:avLst/>
          </a:prstGeom>
          <a:solidFill>
            <a:schemeClr val="bg1"/>
          </a:solidFill>
          <a:ln w="19050">
            <a:solidFill>
              <a:srgbClr val="E68200"/>
            </a:solidFill>
            <a:miter lim="800000"/>
            <a:headEnd/>
            <a:tailEnd/>
          </a:ln>
        </xdr:spPr>
        <xdr:txBody>
          <a:bodyPr wrap="square" anchor="ctr">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50000"/>
              </a:spcBef>
            </a:pPr>
            <a:r>
              <a:rPr lang="fr-FR"/>
              <a:t>4. Mettre en œuvre les actions</a:t>
            </a:r>
          </a:p>
        </xdr:txBody>
      </xdr:sp>
      <xdr:sp macro="" textlink="">
        <xdr:nvSpPr>
          <xdr:cNvPr id="22" name="Text Box 6">
            <a:extLst>
              <a:ext uri="{FF2B5EF4-FFF2-40B4-BE49-F238E27FC236}">
                <a16:creationId xmlns:a16="http://schemas.microsoft.com/office/drawing/2014/main" id="{00000000-0008-0000-0900-000016000000}"/>
              </a:ext>
            </a:extLst>
          </xdr:cNvPr>
          <xdr:cNvSpPr txBox="1">
            <a:spLocks noChangeArrowheads="1"/>
          </xdr:cNvSpPr>
        </xdr:nvSpPr>
        <xdr:spPr bwMode="auto">
          <a:xfrm>
            <a:off x="304800" y="4180572"/>
            <a:ext cx="3505200" cy="646331"/>
          </a:xfrm>
          <a:prstGeom prst="rect">
            <a:avLst/>
          </a:prstGeom>
          <a:solidFill>
            <a:schemeClr val="bg1"/>
          </a:solidFill>
          <a:ln w="19050">
            <a:solidFill>
              <a:srgbClr val="E68200"/>
            </a:solidFill>
            <a:miter lim="800000"/>
            <a:headEnd/>
            <a:tailEnd/>
          </a:ln>
        </xdr:spPr>
        <xdr:txBody>
          <a:bodyPr wrap="square" anchor="ctr">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50000"/>
              </a:spcBef>
            </a:pPr>
            <a:r>
              <a:rPr lang="fr-FR"/>
              <a:t>5. Réévaluer les risques suite aux actions réalisées</a:t>
            </a:r>
          </a:p>
        </xdr:txBody>
      </xdr:sp>
      <xdr:sp macro="" textlink="">
        <xdr:nvSpPr>
          <xdr:cNvPr id="23" name="Text Box 7">
            <a:extLst>
              <a:ext uri="{FF2B5EF4-FFF2-40B4-BE49-F238E27FC236}">
                <a16:creationId xmlns:a16="http://schemas.microsoft.com/office/drawing/2014/main" id="{00000000-0008-0000-0900-000017000000}"/>
              </a:ext>
            </a:extLst>
          </xdr:cNvPr>
          <xdr:cNvSpPr txBox="1">
            <a:spLocks noChangeArrowheads="1"/>
          </xdr:cNvSpPr>
        </xdr:nvSpPr>
        <xdr:spPr bwMode="auto">
          <a:xfrm>
            <a:off x="1475657" y="2545516"/>
            <a:ext cx="2590800" cy="696141"/>
          </a:xfrm>
          <a:prstGeom prst="rect">
            <a:avLst/>
          </a:prstGeom>
          <a:solidFill>
            <a:schemeClr val="bg1"/>
          </a:solidFill>
          <a:ln w="19050">
            <a:solidFill>
              <a:srgbClr val="E68200"/>
            </a:solidFill>
            <a:miter lim="800000"/>
            <a:headEnd/>
            <a:tailEnd/>
          </a:ln>
        </xdr:spPr>
        <xdr:txBody>
          <a:bodyPr wrap="square" anchor="ctr">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50000"/>
              </a:spcBef>
            </a:pPr>
            <a:r>
              <a:rPr lang="fr-FR"/>
              <a:t>1. Préparer la démarche</a:t>
            </a:r>
          </a:p>
        </xdr:txBody>
      </xdr:sp>
      <xdr:sp macro="" textlink="">
        <xdr:nvSpPr>
          <xdr:cNvPr id="24" name="Text Box 41">
            <a:extLst>
              <a:ext uri="{FF2B5EF4-FFF2-40B4-BE49-F238E27FC236}">
                <a16:creationId xmlns:a16="http://schemas.microsoft.com/office/drawing/2014/main" id="{00000000-0008-0000-0900-000018000000}"/>
              </a:ext>
            </a:extLst>
          </xdr:cNvPr>
          <xdr:cNvSpPr txBox="1">
            <a:spLocks noChangeArrowheads="1"/>
          </xdr:cNvSpPr>
        </xdr:nvSpPr>
        <xdr:spPr bwMode="auto">
          <a:xfrm>
            <a:off x="4610100" y="2632266"/>
            <a:ext cx="3114675" cy="369332"/>
          </a:xfrm>
          <a:prstGeom prst="rect">
            <a:avLst/>
          </a:prstGeom>
          <a:solidFill>
            <a:schemeClr val="bg1"/>
          </a:solidFill>
          <a:ln w="19050">
            <a:solidFill>
              <a:srgbClr val="E68200"/>
            </a:solidFill>
            <a:miter lim="800000"/>
            <a:headEnd/>
            <a:tailEnd/>
          </a:ln>
        </xdr:spPr>
        <xdr:txBody>
          <a:bodyPr wrap="square" anchor="ctr">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50000"/>
              </a:spcBef>
            </a:pPr>
            <a:r>
              <a:rPr lang="fr-FR"/>
              <a:t>2.Evaluer les risques</a:t>
            </a:r>
          </a:p>
        </xdr:txBody>
      </xdr:sp>
      <xdr:sp macro="" textlink="">
        <xdr:nvSpPr>
          <xdr:cNvPr id="25" name="Line 42">
            <a:extLst>
              <a:ext uri="{FF2B5EF4-FFF2-40B4-BE49-F238E27FC236}">
                <a16:creationId xmlns:a16="http://schemas.microsoft.com/office/drawing/2014/main" id="{00000000-0008-0000-0900-000019000000}"/>
              </a:ext>
            </a:extLst>
          </xdr:cNvPr>
          <xdr:cNvSpPr>
            <a:spLocks noChangeShapeType="1"/>
          </xdr:cNvSpPr>
        </xdr:nvSpPr>
        <xdr:spPr bwMode="auto">
          <a:xfrm flipH="1" flipV="1">
            <a:off x="2995613" y="5262563"/>
            <a:ext cx="273050" cy="141287"/>
          </a:xfrm>
          <a:prstGeom prst="line">
            <a:avLst/>
          </a:prstGeom>
          <a:noFill/>
          <a:ln w="38100">
            <a:solidFill>
              <a:srgbClr val="89187D"/>
            </a:solidFill>
            <a:round/>
            <a:headEnd/>
            <a:tailEnd type="triangle" w="lg" len="lg"/>
          </a:ln>
        </xdr:spPr>
        <xdr:txBody>
          <a:bodyPr wrap="square"/>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6" name="Line 43">
            <a:extLst>
              <a:ext uri="{FF2B5EF4-FFF2-40B4-BE49-F238E27FC236}">
                <a16:creationId xmlns:a16="http://schemas.microsoft.com/office/drawing/2014/main" id="{00000000-0008-0000-0900-00001A000000}"/>
              </a:ext>
            </a:extLst>
          </xdr:cNvPr>
          <xdr:cNvSpPr>
            <a:spLocks noChangeShapeType="1"/>
          </xdr:cNvSpPr>
        </xdr:nvSpPr>
        <xdr:spPr bwMode="auto">
          <a:xfrm flipV="1">
            <a:off x="2265363" y="3367088"/>
            <a:ext cx="150812" cy="349250"/>
          </a:xfrm>
          <a:prstGeom prst="line">
            <a:avLst/>
          </a:prstGeom>
          <a:noFill/>
          <a:ln w="38100">
            <a:solidFill>
              <a:srgbClr val="89187D"/>
            </a:solidFill>
            <a:round/>
            <a:headEnd/>
            <a:tailEnd type="triangle" w="lg" len="lg"/>
          </a:ln>
        </xdr:spPr>
        <xdr:txBody>
          <a:bodyPr wrap="square"/>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7" name="Line 44">
            <a:extLst>
              <a:ext uri="{FF2B5EF4-FFF2-40B4-BE49-F238E27FC236}">
                <a16:creationId xmlns:a16="http://schemas.microsoft.com/office/drawing/2014/main" id="{00000000-0008-0000-0900-00001B000000}"/>
              </a:ext>
            </a:extLst>
          </xdr:cNvPr>
          <xdr:cNvSpPr>
            <a:spLocks noChangeShapeType="1"/>
          </xdr:cNvSpPr>
        </xdr:nvSpPr>
        <xdr:spPr bwMode="auto">
          <a:xfrm flipV="1">
            <a:off x="3919538" y="2398713"/>
            <a:ext cx="446087" cy="76200"/>
          </a:xfrm>
          <a:prstGeom prst="line">
            <a:avLst/>
          </a:prstGeom>
          <a:noFill/>
          <a:ln w="38100">
            <a:solidFill>
              <a:srgbClr val="89187D"/>
            </a:solidFill>
            <a:round/>
            <a:headEnd/>
            <a:tailEnd type="triangle" w="lg" len="lg"/>
          </a:ln>
        </xdr:spPr>
        <xdr:txBody>
          <a:bodyPr wrap="square"/>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8" name="Line 45">
            <a:extLst>
              <a:ext uri="{FF2B5EF4-FFF2-40B4-BE49-F238E27FC236}">
                <a16:creationId xmlns:a16="http://schemas.microsoft.com/office/drawing/2014/main" id="{00000000-0008-0000-0900-00001C000000}"/>
              </a:ext>
            </a:extLst>
          </xdr:cNvPr>
          <xdr:cNvSpPr>
            <a:spLocks noChangeShapeType="1"/>
          </xdr:cNvSpPr>
        </xdr:nvSpPr>
        <xdr:spPr bwMode="auto">
          <a:xfrm>
            <a:off x="6870700" y="3041650"/>
            <a:ext cx="206375" cy="185738"/>
          </a:xfrm>
          <a:prstGeom prst="line">
            <a:avLst/>
          </a:prstGeom>
          <a:noFill/>
          <a:ln w="38100">
            <a:solidFill>
              <a:srgbClr val="89187D"/>
            </a:solidFill>
            <a:round/>
            <a:headEnd/>
            <a:tailEnd type="triangle" w="lg" len="lg"/>
          </a:ln>
        </xdr:spPr>
        <xdr:txBody>
          <a:bodyPr wrap="square"/>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9" name="Line 46">
            <a:extLst>
              <a:ext uri="{FF2B5EF4-FFF2-40B4-BE49-F238E27FC236}">
                <a16:creationId xmlns:a16="http://schemas.microsoft.com/office/drawing/2014/main" id="{00000000-0008-0000-0900-00001D000000}"/>
              </a:ext>
            </a:extLst>
          </xdr:cNvPr>
          <xdr:cNvSpPr>
            <a:spLocks noChangeShapeType="1"/>
          </xdr:cNvSpPr>
        </xdr:nvSpPr>
        <xdr:spPr bwMode="auto">
          <a:xfrm flipH="1">
            <a:off x="6945313" y="4727575"/>
            <a:ext cx="228600" cy="273050"/>
          </a:xfrm>
          <a:prstGeom prst="line">
            <a:avLst/>
          </a:prstGeom>
          <a:noFill/>
          <a:ln w="38100">
            <a:solidFill>
              <a:srgbClr val="89187D"/>
            </a:solidFill>
            <a:round/>
            <a:headEnd/>
            <a:tailEnd type="triangle" w="lg" len="lg"/>
          </a:ln>
        </xdr:spPr>
        <xdr:txBody>
          <a:bodyPr wrap="square"/>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clientData/>
  </xdr:twoCellAnchor>
  <xdr:twoCellAnchor>
    <xdr:from>
      <xdr:col>5</xdr:col>
      <xdr:colOff>666750</xdr:colOff>
      <xdr:row>178</xdr:row>
      <xdr:rowOff>219075</xdr:rowOff>
    </xdr:from>
    <xdr:to>
      <xdr:col>6</xdr:col>
      <xdr:colOff>114300</xdr:colOff>
      <xdr:row>178</xdr:row>
      <xdr:rowOff>381000</xdr:rowOff>
    </xdr:to>
    <xdr:sp macro="" textlink="">
      <xdr:nvSpPr>
        <xdr:cNvPr id="16" name="Flèche droite 15">
          <a:extLst>
            <a:ext uri="{FF2B5EF4-FFF2-40B4-BE49-F238E27FC236}">
              <a16:creationId xmlns:a16="http://schemas.microsoft.com/office/drawing/2014/main" id="{00000000-0008-0000-0900-000010000000}"/>
            </a:ext>
          </a:extLst>
        </xdr:cNvPr>
        <xdr:cNvSpPr/>
      </xdr:nvSpPr>
      <xdr:spPr>
        <a:xfrm>
          <a:off x="4476750" y="35137725"/>
          <a:ext cx="209550" cy="161925"/>
        </a:xfrm>
        <a:prstGeom prst="rightArrow">
          <a:avLst/>
        </a:prstGeom>
        <a:solidFill>
          <a:schemeClr val="accent6">
            <a:lumMod val="60000"/>
            <a:lumOff val="40000"/>
          </a:schemeClr>
        </a:solidFill>
        <a:ln>
          <a:solidFill>
            <a:srgbClr val="00239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542925</xdr:colOff>
      <xdr:row>16</xdr:row>
      <xdr:rowOff>19051</xdr:rowOff>
    </xdr:from>
    <xdr:to>
      <xdr:col>5</xdr:col>
      <xdr:colOff>8981</xdr:colOff>
      <xdr:row>17</xdr:row>
      <xdr:rowOff>550192</xdr:rowOff>
    </xdr:to>
    <xdr:pic>
      <xdr:nvPicPr>
        <xdr:cNvPr id="2" name="Image 1">
          <a:extLst>
            <a:ext uri="{FF2B5EF4-FFF2-40B4-BE49-F238E27FC236}">
              <a16:creationId xmlns:a16="http://schemas.microsoft.com/office/drawing/2014/main" id="{C4B3DC5F-EB99-DFC2-728A-1B32573F6B19}"/>
            </a:ext>
          </a:extLst>
        </xdr:cNvPr>
        <xdr:cNvPicPr>
          <a:picLocks noChangeAspect="1"/>
        </xdr:cNvPicPr>
      </xdr:nvPicPr>
      <xdr:blipFill>
        <a:blip xmlns:r="http://schemas.openxmlformats.org/officeDocument/2006/relationships" r:embed="rId1"/>
        <a:stretch>
          <a:fillRect/>
        </a:stretch>
      </xdr:blipFill>
      <xdr:spPr>
        <a:xfrm>
          <a:off x="4762500" y="12839701"/>
          <a:ext cx="2590256" cy="7311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boutique.afnor.org/normes" TargetMode="External"/><Relationship Id="rId2" Type="http://schemas.openxmlformats.org/officeDocument/2006/relationships/hyperlink" Target="https://www.inrs.fr/media.html?refINRS=outil33" TargetMode="External"/><Relationship Id="rId1" Type="http://schemas.openxmlformats.org/officeDocument/2006/relationships/hyperlink" Target="https://www.inrs.fr/risques/machines/ce-qu-il-faut-retenir.html" TargetMode="External"/><Relationship Id="rId6" Type="http://schemas.openxmlformats.org/officeDocument/2006/relationships/hyperlink" Target="http://www.eurogip.fr/_normabase/docs/Guide_pour_l__application_de_la_directive_Machines_2006-42-CE_2_me__dition_06-2010.pdf" TargetMode="External"/><Relationship Id="rId5" Type="http://schemas.openxmlformats.org/officeDocument/2006/relationships/hyperlink" Target="http://www.eurogip.fr/_normabase/docs/Kan_nouvelle_directive_machines_FR_2008.pdf" TargetMode="External"/><Relationship Id="rId4" Type="http://schemas.openxmlformats.org/officeDocument/2006/relationships/hyperlink" Target="http://www.legifrance.gouv.fr/affichCode.do?cidTexte=LEGITEXT000006072050&amp;dateTexte=20150811"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inrs.fr/demarche/analyse-accidents-travail/ce-qu-il-faut-retenir.html" TargetMode="External"/><Relationship Id="rId1" Type="http://schemas.openxmlformats.org/officeDocument/2006/relationships/hyperlink" Target="http://www.inrs.fr/media.html?refINRS=ED%20126"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inrs.fr/demarche/formation-information/ce-qu-il-faut-retenir.htm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inrs.fr/media.html?refINRS=ED%20129"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inrs.fr/media.html?refINRS=ED%20941"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inrs.fr/media.html?refINRS=ED%206109"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inrs.fr/media.html?refINRS=ED%206122"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inrs.fr/media.html?refINRS=ED%206035"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inrs.fr/media.html?refINRS=ED%206110"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inrs.fr/media.html?refINRS=ED%206122"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inrs.fr/media.html?refINRS=ED%20612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inrs.fr/media.html?refINRS=ED%206122"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inrs.fr/media.html?refINRS=ED%206122" TargetMode="Externa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hyperlink" Target="https://www.inrs.fr/demarche/analyse-accidents-travail/ce-qu-il-faut-retenir.html" TargetMode="External"/><Relationship Id="rId1" Type="http://schemas.openxmlformats.org/officeDocument/2006/relationships/hyperlink" Target="http://www.inrs.fr/media.html?refINRS=ED%206122" TargetMode="External"/></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hyperlink" Target="https://www.inrs.fr/media.html?refINRS=ED%206354" TargetMode="External"/></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inrs.fr/risques/champs-electromagnetiques/ce-qu-il-faut-retenir.html" TargetMode="External"/></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hyperlink" Target="http://www.inrs.fr/media.html?refINRS=ED%20990" TargetMode="External"/><Relationship Id="rId1" Type="http://schemas.openxmlformats.org/officeDocument/2006/relationships/hyperlink" Target="http://www.inrs.fr/media.html?refINRS=ED%20970"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4:L39"/>
  <sheetViews>
    <sheetView showGridLines="0" showRowColHeaders="0" tabSelected="1" zoomScaleNormal="100" workbookViewId="0">
      <selection activeCell="H36" sqref="H36"/>
    </sheetView>
  </sheetViews>
  <sheetFormatPr baseColWidth="10" defaultRowHeight="15" x14ac:dyDescent="0.25"/>
  <cols>
    <col min="1" max="16384" width="11.42578125" style="19"/>
  </cols>
  <sheetData>
    <row r="34" spans="1:12" x14ac:dyDescent="0.25">
      <c r="K34" s="191" t="s">
        <v>336</v>
      </c>
      <c r="L34" s="191"/>
    </row>
    <row r="35" spans="1:12" x14ac:dyDescent="0.25">
      <c r="K35" s="191" t="s">
        <v>337</v>
      </c>
      <c r="L35" s="191"/>
    </row>
    <row r="36" spans="1:12" x14ac:dyDescent="0.25">
      <c r="A36" s="7" t="s">
        <v>418</v>
      </c>
      <c r="K36" s="191" t="s">
        <v>342</v>
      </c>
      <c r="L36" s="191"/>
    </row>
    <row r="37" spans="1:12" ht="24.95" customHeight="1" x14ac:dyDescent="0.25"/>
    <row r="38" spans="1:12" ht="24.95" customHeight="1" x14ac:dyDescent="0.25"/>
    <row r="39" spans="1:12" ht="24.95" customHeight="1" x14ac:dyDescent="0.25"/>
  </sheetData>
  <sheetProtection sheet="1" objects="1" scenarios="1"/>
  <mergeCells count="3">
    <mergeCell ref="K34:L34"/>
    <mergeCell ref="K35:L35"/>
    <mergeCell ref="K36:L36"/>
  </mergeCells>
  <hyperlinks>
    <hyperlink ref="K34" location="environnement!A1" display="Thème suivant" xr:uid="{00000000-0004-0000-0000-000000000000}"/>
    <hyperlink ref="K35" location="Sommaire!A1" display="Accès Sommaire" xr:uid="{00000000-0004-0000-0000-000001000000}"/>
    <hyperlink ref="K35:L35" location="'page de garde'!A1" display="Accès Outil" xr:uid="{00000000-0004-0000-0000-000002000000}"/>
    <hyperlink ref="K34:L34" location="présentation!A1" display=" Accès Présentation" xr:uid="{00000000-0004-0000-0000-000003000000}"/>
    <hyperlink ref="K36" location="Sommaire!A1" display="Accès Sommaire" xr:uid="{00000000-0004-0000-0000-000004000000}"/>
    <hyperlink ref="K36:L36" location="Liens!A1" display="Liens utiles" xr:uid="{00000000-0004-0000-0000-000005000000}"/>
  </hyperlinks>
  <pageMargins left="0.70866141732283472" right="0.70866141732283472" top="0.74803149606299213" bottom="0.74803149606299213" header="0.31496062992125984" footer="0.31496062992125984"/>
  <pageSetup paperSize="9" scale="55" fitToHeight="1000" orientation="portrait" r:id="rId1"/>
  <headerFooter>
    <oddHeader xml:space="preserve">&amp;L
</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H174:H180"/>
  <sheetViews>
    <sheetView showGridLines="0" showRowColHeaders="0" topLeftCell="A154" workbookViewId="0">
      <selection activeCell="H180" sqref="H180"/>
    </sheetView>
  </sheetViews>
  <sheetFormatPr baseColWidth="10" defaultRowHeight="15" x14ac:dyDescent="0.25"/>
  <cols>
    <col min="1" max="6" width="11.42578125" style="19"/>
    <col min="7" max="7" width="3.28515625" style="19" customWidth="1"/>
    <col min="8" max="8" width="19.5703125" style="19" customWidth="1"/>
    <col min="9" max="16384" width="11.42578125" style="19"/>
  </cols>
  <sheetData>
    <row r="174" spans="8:8" ht="24.95" customHeight="1" x14ac:dyDescent="0.25">
      <c r="H174" s="21" t="s">
        <v>356</v>
      </c>
    </row>
    <row r="175" spans="8:8" ht="24.95" customHeight="1" x14ac:dyDescent="0.25">
      <c r="H175" s="21" t="s">
        <v>338</v>
      </c>
    </row>
    <row r="176" spans="8:8" ht="45" x14ac:dyDescent="0.25">
      <c r="H176" s="180" t="s">
        <v>361</v>
      </c>
    </row>
    <row r="177" spans="8:8" ht="45" x14ac:dyDescent="0.25">
      <c r="H177" s="180" t="s">
        <v>353</v>
      </c>
    </row>
    <row r="178" spans="8:8" ht="30" x14ac:dyDescent="0.25">
      <c r="H178" s="180" t="s">
        <v>354</v>
      </c>
    </row>
    <row r="179" spans="8:8" ht="45" x14ac:dyDescent="0.25">
      <c r="H179" s="180" t="s">
        <v>355</v>
      </c>
    </row>
    <row r="180" spans="8:8" ht="24.95" customHeight="1" x14ac:dyDescent="0.25">
      <c r="H180" s="21" t="s">
        <v>357</v>
      </c>
    </row>
  </sheetData>
  <sheetProtection sheet="1" objects="1" scenarios="1"/>
  <hyperlinks>
    <hyperlink ref="H175" location="directives!A1" display="Introduction" xr:uid="{00000000-0004-0000-0900-000000000000}"/>
    <hyperlink ref="H179" location="'mise en pratique'!A1" display="Mise en oeuvre de l'outil dans l'entreprise" xr:uid="{00000000-0004-0000-0900-000001000000}"/>
    <hyperlink ref="H180" location="Accueil!A1" display="Accueil" xr:uid="{00000000-0004-0000-0900-000002000000}"/>
    <hyperlink ref="H177" location="'domaine appli'!A1" display="Domaine d’application  de l’outil proposé" xr:uid="{00000000-0004-0000-0900-000003000000}"/>
    <hyperlink ref="H178" location="'fonctionnement outil'!A1" display="Fonctionnement de l’outil" xr:uid="{00000000-0004-0000-0900-000004000000}"/>
    <hyperlink ref="H174:I174" location="présentation!A1" display="Retour Objectifs" xr:uid="{00000000-0004-0000-0900-000005000000}"/>
    <hyperlink ref="H174" location="présentation!A1" display="Objectifs de l'outil" xr:uid="{00000000-0004-0000-0900-000006000000}"/>
    <hyperlink ref="H176" location="Obligations!A1" display="Les obligations des utilisateurs de machines" xr:uid="{00000000-0004-0000-0900-000007000000}"/>
  </hyperlinks>
  <pageMargins left="0.70866141732283472" right="0.70866141732283472" top="0.74803149606299213" bottom="0.74803149606299213" header="0.31496062992125984" footer="0.31496062992125984"/>
  <pageSetup paperSize="9" scale="69" fitToHeight="100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8"/>
  <sheetViews>
    <sheetView showGridLines="0" showRowColHeaders="0" topLeftCell="A12" zoomScaleNormal="100" workbookViewId="0">
      <selection activeCell="E16" sqref="E16"/>
    </sheetView>
  </sheetViews>
  <sheetFormatPr baseColWidth="10" defaultRowHeight="15.75" x14ac:dyDescent="0.25"/>
  <cols>
    <col min="1" max="1" width="38.140625" style="133" customWidth="1"/>
    <col min="2" max="2" width="18.28515625" style="34" customWidth="1"/>
    <col min="3" max="3" width="6.85546875" style="34" customWidth="1"/>
    <col min="4" max="5" width="23.42578125" style="34" customWidth="1"/>
    <col min="6" max="16384" width="11.42578125" style="34"/>
  </cols>
  <sheetData>
    <row r="1" spans="1:10" ht="62.25" customHeight="1" x14ac:dyDescent="0.25">
      <c r="A1" s="200" t="s">
        <v>419</v>
      </c>
      <c r="B1" s="200"/>
      <c r="C1" s="200"/>
      <c r="D1" s="200"/>
      <c r="E1" s="200"/>
    </row>
    <row r="2" spans="1:10" ht="33" customHeight="1" x14ac:dyDescent="0.25">
      <c r="A2" s="200"/>
      <c r="B2" s="200"/>
      <c r="C2" s="200"/>
      <c r="D2" s="200"/>
      <c r="E2" s="200"/>
    </row>
    <row r="3" spans="1:10" ht="51" customHeight="1" x14ac:dyDescent="0.25">
      <c r="A3" s="200"/>
      <c r="B3" s="200"/>
      <c r="C3" s="200"/>
      <c r="D3" s="200"/>
      <c r="E3" s="200"/>
    </row>
    <row r="5" spans="1:10" ht="15" customHeight="1" thickBot="1" x14ac:dyDescent="0.3"/>
    <row r="6" spans="1:10" ht="60" customHeight="1" x14ac:dyDescent="0.25">
      <c r="A6" s="163" t="s">
        <v>75</v>
      </c>
      <c r="B6" s="201"/>
      <c r="C6" s="202"/>
      <c r="D6" s="202"/>
      <c r="E6" s="203"/>
    </row>
    <row r="7" spans="1:10" ht="60" customHeight="1" x14ac:dyDescent="0.25">
      <c r="A7" s="164" t="s">
        <v>55</v>
      </c>
      <c r="B7" s="207"/>
      <c r="C7" s="208"/>
      <c r="D7" s="208"/>
      <c r="E7" s="209"/>
    </row>
    <row r="8" spans="1:10" ht="60" customHeight="1" x14ac:dyDescent="0.25">
      <c r="A8" s="164" t="s">
        <v>410</v>
      </c>
      <c r="B8" s="165"/>
      <c r="C8" s="204"/>
      <c r="D8" s="205"/>
      <c r="E8" s="206"/>
    </row>
    <row r="9" spans="1:10" ht="18.75" customHeight="1" x14ac:dyDescent="0.25">
      <c r="A9" s="166"/>
      <c r="B9" s="212" t="s">
        <v>58</v>
      </c>
      <c r="C9" s="213"/>
      <c r="D9" s="167" t="s">
        <v>59</v>
      </c>
      <c r="E9" s="168" t="s">
        <v>60</v>
      </c>
    </row>
    <row r="10" spans="1:10" ht="120" customHeight="1" x14ac:dyDescent="0.25">
      <c r="A10" s="169" t="s">
        <v>411</v>
      </c>
      <c r="B10" s="210"/>
      <c r="C10" s="211"/>
      <c r="D10" s="170"/>
      <c r="E10" s="171"/>
    </row>
    <row r="11" spans="1:10" ht="60" customHeight="1" x14ac:dyDescent="0.25">
      <c r="A11" s="164" t="s">
        <v>28</v>
      </c>
      <c r="B11" s="165"/>
      <c r="C11" s="172" t="s">
        <v>6</v>
      </c>
      <c r="D11" s="165"/>
      <c r="E11" s="173"/>
    </row>
    <row r="12" spans="1:10" ht="324" customHeight="1" x14ac:dyDescent="0.25">
      <c r="A12" s="166" t="s">
        <v>63</v>
      </c>
      <c r="B12" s="207"/>
      <c r="C12" s="208"/>
      <c r="D12" s="208"/>
      <c r="E12" s="209"/>
    </row>
    <row r="13" spans="1:10" ht="60" customHeight="1" thickBot="1" x14ac:dyDescent="0.3">
      <c r="A13" s="174" t="s">
        <v>26</v>
      </c>
      <c r="B13" s="175"/>
      <c r="C13" s="176" t="s">
        <v>6</v>
      </c>
      <c r="D13" s="175"/>
      <c r="E13" s="177"/>
    </row>
    <row r="15" spans="1:10" ht="29.25" customHeight="1" x14ac:dyDescent="0.25">
      <c r="A15" s="178"/>
      <c r="B15" s="178"/>
      <c r="C15" s="178"/>
      <c r="D15" s="178"/>
      <c r="E15" s="21" t="s">
        <v>358</v>
      </c>
    </row>
    <row r="16" spans="1:10" s="19" customFormat="1" ht="24.95" customHeight="1" x14ac:dyDescent="0.25">
      <c r="E16" s="21" t="s">
        <v>339</v>
      </c>
      <c r="F16" s="34"/>
      <c r="H16" s="34"/>
      <c r="I16" s="34"/>
      <c r="J16" s="34"/>
    </row>
    <row r="18" spans="1:1" ht="45" customHeight="1" x14ac:dyDescent="0.25">
      <c r="A18" s="179" t="s">
        <v>405</v>
      </c>
    </row>
  </sheetData>
  <sheetProtection sheet="1" objects="1" scenarios="1"/>
  <protectedRanges>
    <protectedRange sqref="B10:E13" name="Plage3"/>
    <protectedRange sqref="B8" name="Plage2"/>
    <protectedRange sqref="B6:E7" name="Plage1"/>
  </protectedRanges>
  <mergeCells count="7">
    <mergeCell ref="A1:E3"/>
    <mergeCell ref="B6:E6"/>
    <mergeCell ref="C8:E8"/>
    <mergeCell ref="B12:E12"/>
    <mergeCell ref="B10:C10"/>
    <mergeCell ref="B7:E7"/>
    <mergeCell ref="B9:C9"/>
  </mergeCells>
  <hyperlinks>
    <hyperlink ref="E15" location="Sommaire!A1" display="Liste des thèmes" xr:uid="{00000000-0004-0000-0A00-000000000000}"/>
    <hyperlink ref="E16" location="Sommaire!A1" display="Accès Sommaire" xr:uid="{00000000-0004-0000-0A00-000001000000}"/>
    <hyperlink ref="E16:F16" location="Accueil!A1" display="Accueil" xr:uid="{00000000-0004-0000-0A00-000002000000}"/>
  </hyperlinks>
  <pageMargins left="0.7" right="0.7" top="0.75" bottom="0.75" header="0.3" footer="0.3"/>
  <pageSetup paperSize="9" scale="71" orientation="portrait" r:id="rId1"/>
  <headerFooter differentOddEven="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11"/>
  <sheetViews>
    <sheetView showGridLines="0" showRowColHeaders="0" zoomScaleNormal="100" workbookViewId="0">
      <selection activeCell="A11" sqref="A11"/>
    </sheetView>
  </sheetViews>
  <sheetFormatPr baseColWidth="10" defaultRowHeight="15" x14ac:dyDescent="0.25"/>
  <cols>
    <col min="1" max="1" width="179.7109375" style="19" bestFit="1" customWidth="1"/>
    <col min="2" max="16384" width="11.42578125" style="19"/>
  </cols>
  <sheetData>
    <row r="1" spans="1:1" x14ac:dyDescent="0.25">
      <c r="A1" s="187" t="s">
        <v>85</v>
      </c>
    </row>
    <row r="2" spans="1:1" ht="39.950000000000003" customHeight="1" x14ac:dyDescent="0.25">
      <c r="A2" s="162" t="s">
        <v>2</v>
      </c>
    </row>
    <row r="3" spans="1:1" ht="39.950000000000003" customHeight="1" x14ac:dyDescent="0.25">
      <c r="A3" s="162" t="s">
        <v>17</v>
      </c>
    </row>
    <row r="4" spans="1:1" ht="39.950000000000003" customHeight="1" x14ac:dyDescent="0.25">
      <c r="A4" s="162" t="s">
        <v>20</v>
      </c>
    </row>
    <row r="5" spans="1:1" ht="39.950000000000003" customHeight="1" x14ac:dyDescent="0.25">
      <c r="A5" s="162" t="s">
        <v>21</v>
      </c>
    </row>
    <row r="6" spans="1:1" ht="39.950000000000003" customHeight="1" x14ac:dyDescent="0.25">
      <c r="A6" s="162" t="s">
        <v>22</v>
      </c>
    </row>
    <row r="7" spans="1:1" ht="39.950000000000003" customHeight="1" x14ac:dyDescent="0.25">
      <c r="A7" s="162" t="s">
        <v>23</v>
      </c>
    </row>
    <row r="8" spans="1:1" ht="39.950000000000003" customHeight="1" x14ac:dyDescent="0.25">
      <c r="A8" s="162" t="s">
        <v>24</v>
      </c>
    </row>
    <row r="9" spans="1:1" ht="39.950000000000003" customHeight="1" x14ac:dyDescent="0.25">
      <c r="A9" s="162" t="s">
        <v>57</v>
      </c>
    </row>
    <row r="10" spans="1:1" ht="39.950000000000003" customHeight="1" x14ac:dyDescent="0.25">
      <c r="A10" s="162" t="s">
        <v>77</v>
      </c>
    </row>
    <row r="11" spans="1:1" ht="39.950000000000003" customHeight="1" x14ac:dyDescent="0.25">
      <c r="A11" s="187" t="s">
        <v>78</v>
      </c>
    </row>
  </sheetData>
  <sheetProtection sheet="1" objects="1" scenarios="1"/>
  <hyperlinks>
    <hyperlink ref="A11" location="'page de garde'!A1" display="Retour page de garde" xr:uid="{00000000-0004-0000-0B00-000000000000}"/>
    <hyperlink ref="A2" location="'mesures organisationnelles'!A1" display="I. Mesures organisationnelles" xr:uid="{00000000-0004-0000-0B00-000001000000}"/>
    <hyperlink ref="A3" location="environnement!A1" display="II. Environnement de la machine" xr:uid="{00000000-0004-0000-0B00-000002000000}"/>
    <hyperlink ref="A4" location="protecteurs!A1" display="III. Protecteurs et dispositifs de protection" xr:uid="{00000000-0004-0000-0B00-000003000000}"/>
    <hyperlink ref="A5" location="'organes de service'!A1" display="IV. Organes de service de mise en marche et d'arrêt" xr:uid="{00000000-0004-0000-0B00-000004000000}"/>
    <hyperlink ref="A6" location="'alerte signalisation'!A1" display="V. Dispositifs d'alerte et de signalisation" xr:uid="{00000000-0004-0000-0B00-000005000000}"/>
    <hyperlink ref="A7" location="'isolation énergie'!A1" display="VI. Isolation et dissipation des énergies" xr:uid="{00000000-0004-0000-0B00-000006000000}"/>
    <hyperlink ref="A8" location="émissions!A1" display="VII. Risques liés aux émissions de matières et de substances dangereuses" xr:uid="{00000000-0004-0000-0B00-000007000000}"/>
    <hyperlink ref="A9" location="'électricité incendie'!A1" display="VIII. Risques électrique, incendie, explosion" xr:uid="{00000000-0004-0000-0B00-000008000000}"/>
    <hyperlink ref="A10" location="Synthèse!A1" display="Synthèse" xr:uid="{00000000-0004-0000-0B00-000009000000}"/>
  </hyperlinks>
  <pageMargins left="0.70866141732283472" right="0.70866141732283472" top="0.74803149606299213" bottom="0.74803149606299213" header="0.31496062992125984" footer="0.31496062992125984"/>
  <pageSetup paperSize="9" scale="52" fitToHeight="100" orientation="portrait" r:id="rId1"/>
  <headerFooter differentOddEven="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47"/>
  <sheetViews>
    <sheetView showGridLines="0" showRowColHeaders="0" topLeftCell="A40" zoomScaleNormal="100" workbookViewId="0">
      <selection activeCell="G46" sqref="G46"/>
    </sheetView>
  </sheetViews>
  <sheetFormatPr baseColWidth="10" defaultRowHeight="15.75" x14ac:dyDescent="0.25"/>
  <cols>
    <col min="1" max="1" width="55.42578125" style="71" customWidth="1"/>
    <col min="2" max="2" width="18.28515625" style="71" customWidth="1"/>
    <col min="3" max="4" width="4.7109375" style="71" hidden="1" customWidth="1"/>
    <col min="5" max="5" width="5.5703125" style="73" customWidth="1"/>
    <col min="6" max="6" width="12.140625" style="58" customWidth="1"/>
    <col min="7" max="7" width="22.7109375" style="40" bestFit="1" customWidth="1"/>
    <col min="8" max="8" width="11.42578125" style="55" customWidth="1"/>
    <col min="9" max="9" width="12.42578125" style="40" hidden="1" customWidth="1"/>
    <col min="10" max="11" width="12.140625" style="58" hidden="1" customWidth="1"/>
    <col min="12" max="13" width="11.42578125" style="40" hidden="1" customWidth="1"/>
    <col min="14" max="16384" width="11.42578125" style="40"/>
  </cols>
  <sheetData>
    <row r="1" spans="1:11" s="27" customFormat="1" ht="80.099999999999994" customHeight="1" x14ac:dyDescent="0.25">
      <c r="A1" s="217" t="s">
        <v>2</v>
      </c>
      <c r="B1" s="218"/>
      <c r="C1" s="218"/>
      <c r="D1" s="218"/>
      <c r="E1" s="218"/>
      <c r="F1" s="218"/>
      <c r="G1" s="219"/>
      <c r="I1" s="27" t="s">
        <v>0</v>
      </c>
      <c r="J1" s="78"/>
      <c r="K1" s="78"/>
    </row>
    <row r="2" spans="1:11" s="34" customFormat="1" ht="42" x14ac:dyDescent="0.25">
      <c r="A2" s="142" t="s">
        <v>37</v>
      </c>
      <c r="B2" s="29" t="s">
        <v>67</v>
      </c>
      <c r="C2" s="113"/>
      <c r="D2" s="113"/>
      <c r="E2" s="31"/>
      <c r="F2" s="80" t="s">
        <v>74</v>
      </c>
      <c r="G2" s="33" t="s">
        <v>64</v>
      </c>
      <c r="H2" s="133"/>
      <c r="I2" s="34" t="s">
        <v>1</v>
      </c>
      <c r="J2" s="80"/>
      <c r="K2" s="80"/>
    </row>
    <row r="3" spans="1:11" ht="30" customHeight="1" x14ac:dyDescent="0.25">
      <c r="A3" s="143" t="s">
        <v>66</v>
      </c>
      <c r="B3" s="61"/>
      <c r="C3" s="50"/>
      <c r="D3" s="50"/>
      <c r="E3" s="52"/>
      <c r="F3" s="53"/>
      <c r="G3" s="70"/>
      <c r="I3" s="41" t="s">
        <v>72</v>
      </c>
      <c r="J3" s="53"/>
      <c r="K3" s="53"/>
    </row>
    <row r="4" spans="1:11" ht="15" customHeight="1" x14ac:dyDescent="0.25">
      <c r="A4" s="144" t="s">
        <v>69</v>
      </c>
      <c r="B4" s="63" t="s">
        <v>27</v>
      </c>
      <c r="C4" s="135" t="s">
        <v>0</v>
      </c>
      <c r="D4" s="134" t="s">
        <v>1</v>
      </c>
      <c r="E4" s="39"/>
      <c r="F4" s="228" t="str">
        <f>IF(OR(E4="non",E5="non",E6="non"),$I$3,"")</f>
        <v/>
      </c>
      <c r="G4" s="214"/>
      <c r="I4" s="41" t="s">
        <v>71</v>
      </c>
      <c r="J4" s="222">
        <f>IF(OR(E4="non",E5="non",E6="non"),1,0)</f>
        <v>0</v>
      </c>
      <c r="K4" s="222">
        <v>1</v>
      </c>
    </row>
    <row r="5" spans="1:11" ht="15.75" customHeight="1" x14ac:dyDescent="0.25">
      <c r="A5" s="145"/>
      <c r="B5" s="43" t="s">
        <v>4</v>
      </c>
      <c r="C5" s="137" t="s">
        <v>0</v>
      </c>
      <c r="D5" s="136" t="s">
        <v>1</v>
      </c>
      <c r="E5" s="39"/>
      <c r="F5" s="226"/>
      <c r="G5" s="215"/>
      <c r="I5" s="41" t="s">
        <v>73</v>
      </c>
      <c r="J5" s="224"/>
      <c r="K5" s="224"/>
    </row>
    <row r="6" spans="1:11" ht="15.75" customHeight="1" x14ac:dyDescent="0.25">
      <c r="A6" s="145"/>
      <c r="B6" s="43" t="s">
        <v>3</v>
      </c>
      <c r="C6" s="137" t="s">
        <v>0</v>
      </c>
      <c r="D6" s="136" t="s">
        <v>1</v>
      </c>
      <c r="E6" s="39"/>
      <c r="F6" s="221"/>
      <c r="G6" s="215"/>
      <c r="J6" s="225"/>
      <c r="K6" s="225"/>
    </row>
    <row r="7" spans="1:11" ht="15" customHeight="1" x14ac:dyDescent="0.25">
      <c r="A7" s="144" t="s">
        <v>15</v>
      </c>
      <c r="B7" s="63" t="s">
        <v>27</v>
      </c>
      <c r="C7" s="135" t="s">
        <v>0</v>
      </c>
      <c r="D7" s="134" t="s">
        <v>1</v>
      </c>
      <c r="E7" s="76"/>
      <c r="F7" s="228" t="str">
        <f>IF(OR(E7="non",E8="non",E9="non"),$I$3,"")</f>
        <v/>
      </c>
      <c r="G7" s="215"/>
      <c r="J7" s="222">
        <f t="shared" ref="J7" si="0">IF(OR(E7="non",E8="non",E9="non"),1,0)</f>
        <v>0</v>
      </c>
      <c r="K7" s="222">
        <v>1</v>
      </c>
    </row>
    <row r="8" spans="1:11" ht="15.75" customHeight="1" x14ac:dyDescent="0.25">
      <c r="A8" s="146"/>
      <c r="B8" s="43" t="s">
        <v>4</v>
      </c>
      <c r="C8" s="137" t="s">
        <v>0</v>
      </c>
      <c r="D8" s="136" t="s">
        <v>1</v>
      </c>
      <c r="E8" s="39"/>
      <c r="F8" s="226"/>
      <c r="G8" s="215"/>
      <c r="J8" s="224"/>
      <c r="K8" s="224"/>
    </row>
    <row r="9" spans="1:11" ht="15.75" customHeight="1" x14ac:dyDescent="0.25">
      <c r="A9" s="146"/>
      <c r="B9" s="43" t="s">
        <v>3</v>
      </c>
      <c r="C9" s="137" t="s">
        <v>0</v>
      </c>
      <c r="D9" s="136" t="s">
        <v>1</v>
      </c>
      <c r="E9" s="39"/>
      <c r="F9" s="221"/>
      <c r="G9" s="215"/>
      <c r="J9" s="225"/>
      <c r="K9" s="225"/>
    </row>
    <row r="10" spans="1:11" ht="15" customHeight="1" x14ac:dyDescent="0.25">
      <c r="A10" s="144" t="s">
        <v>16</v>
      </c>
      <c r="B10" s="63" t="s">
        <v>27</v>
      </c>
      <c r="C10" s="135" t="s">
        <v>0</v>
      </c>
      <c r="D10" s="134" t="s">
        <v>1</v>
      </c>
      <c r="E10" s="76"/>
      <c r="F10" s="228" t="str">
        <f>IF(OR(E10="non",E11="non",E12="non"),$I$3,"")</f>
        <v/>
      </c>
      <c r="G10" s="215"/>
      <c r="J10" s="222">
        <f t="shared" ref="J10" si="1">IF(OR(E10="non",E11="non",E12="non"),1,0)</f>
        <v>0</v>
      </c>
      <c r="K10" s="222">
        <v>1</v>
      </c>
    </row>
    <row r="11" spans="1:11" ht="15.75" customHeight="1" x14ac:dyDescent="0.25">
      <c r="A11" s="146"/>
      <c r="B11" s="43" t="s">
        <v>4</v>
      </c>
      <c r="C11" s="137" t="s">
        <v>0</v>
      </c>
      <c r="D11" s="136" t="s">
        <v>1</v>
      </c>
      <c r="E11" s="39"/>
      <c r="F11" s="226"/>
      <c r="G11" s="215"/>
      <c r="J11" s="224"/>
      <c r="K11" s="224"/>
    </row>
    <row r="12" spans="1:11" ht="15.75" customHeight="1" x14ac:dyDescent="0.25">
      <c r="A12" s="146"/>
      <c r="B12" s="43" t="s">
        <v>3</v>
      </c>
      <c r="C12" s="137" t="s">
        <v>0</v>
      </c>
      <c r="D12" s="136" t="s">
        <v>1</v>
      </c>
      <c r="E12" s="39"/>
      <c r="F12" s="227"/>
      <c r="G12" s="216"/>
      <c r="J12" s="225"/>
      <c r="K12" s="225"/>
    </row>
    <row r="13" spans="1:11" ht="9" customHeight="1" x14ac:dyDescent="0.25">
      <c r="A13" s="49"/>
      <c r="B13" s="50"/>
      <c r="C13" s="50"/>
      <c r="D13" s="50"/>
      <c r="E13" s="52"/>
      <c r="F13" s="53"/>
      <c r="G13" s="54"/>
      <c r="J13" s="53"/>
      <c r="K13" s="53"/>
    </row>
    <row r="14" spans="1:11" ht="31.5" x14ac:dyDescent="0.25">
      <c r="A14" s="143" t="s">
        <v>403</v>
      </c>
      <c r="B14" s="36" t="s">
        <v>27</v>
      </c>
      <c r="C14" s="140" t="s">
        <v>0</v>
      </c>
      <c r="D14" s="141" t="s">
        <v>1</v>
      </c>
      <c r="E14" s="57"/>
      <c r="F14" s="147" t="str">
        <f>IF(E14="oui",$I$3,"")</f>
        <v/>
      </c>
      <c r="G14" s="59"/>
      <c r="J14" s="148">
        <f>IF(E14="oui",1,0)</f>
        <v>0</v>
      </c>
      <c r="K14" s="148">
        <v>1</v>
      </c>
    </row>
    <row r="15" spans="1:11" ht="9" customHeight="1" x14ac:dyDescent="0.25">
      <c r="A15" s="49"/>
      <c r="B15" s="50"/>
      <c r="C15" s="50"/>
      <c r="D15" s="50"/>
      <c r="E15" s="52"/>
      <c r="F15" s="53"/>
      <c r="G15" s="54"/>
      <c r="J15" s="53"/>
      <c r="K15" s="53"/>
    </row>
    <row r="16" spans="1:11" ht="31.5" x14ac:dyDescent="0.25">
      <c r="A16" s="143" t="s">
        <v>70</v>
      </c>
      <c r="B16" s="36" t="s">
        <v>27</v>
      </c>
      <c r="C16" s="141" t="s">
        <v>0</v>
      </c>
      <c r="D16" s="140" t="s">
        <v>1</v>
      </c>
      <c r="E16" s="56"/>
      <c r="F16" s="149" t="str">
        <f t="shared" ref="F16" si="2">IF(E16="non",$I$3,"")</f>
        <v/>
      </c>
      <c r="G16" s="59"/>
      <c r="J16" s="148">
        <f>IF(E16="non",1,0)</f>
        <v>0</v>
      </c>
      <c r="K16" s="148">
        <v>1</v>
      </c>
    </row>
    <row r="17" spans="1:11" ht="9" customHeight="1" x14ac:dyDescent="0.25">
      <c r="A17" s="49"/>
      <c r="B17" s="50"/>
      <c r="C17" s="50"/>
      <c r="D17" s="50"/>
      <c r="E17" s="52"/>
      <c r="F17" s="53"/>
      <c r="G17" s="54"/>
      <c r="J17" s="53"/>
      <c r="K17" s="53"/>
    </row>
    <row r="18" spans="1:11" ht="47.25" x14ac:dyDescent="0.25">
      <c r="A18" s="143" t="s">
        <v>25</v>
      </c>
      <c r="B18" s="36" t="s">
        <v>27</v>
      </c>
      <c r="C18" s="141" t="s">
        <v>0</v>
      </c>
      <c r="D18" s="140" t="s">
        <v>1</v>
      </c>
      <c r="E18" s="56"/>
      <c r="F18" s="220" t="str">
        <f>IF(OR(E18="non",E19="non",E20="non"),$I$3,"")</f>
        <v/>
      </c>
      <c r="G18" s="214"/>
      <c r="J18" s="222">
        <f t="shared" ref="J18" si="3">IF(OR(E18="non",E19="non",E20="non"),1,0)</f>
        <v>0</v>
      </c>
      <c r="K18" s="222">
        <v>1</v>
      </c>
    </row>
    <row r="19" spans="1:11" ht="15.75" customHeight="1" x14ac:dyDescent="0.25">
      <c r="A19" s="43"/>
      <c r="B19" s="43" t="s">
        <v>4</v>
      </c>
      <c r="C19" s="137" t="s">
        <v>0</v>
      </c>
      <c r="D19" s="136" t="s">
        <v>1</v>
      </c>
      <c r="E19" s="39"/>
      <c r="F19" s="226"/>
      <c r="G19" s="215"/>
      <c r="J19" s="224"/>
      <c r="K19" s="224"/>
    </row>
    <row r="20" spans="1:11" ht="15.75" customHeight="1" x14ac:dyDescent="0.25">
      <c r="A20" s="47"/>
      <c r="B20" s="47" t="s">
        <v>3</v>
      </c>
      <c r="C20" s="137" t="s">
        <v>0</v>
      </c>
      <c r="D20" s="136" t="s">
        <v>1</v>
      </c>
      <c r="E20" s="39"/>
      <c r="F20" s="227"/>
      <c r="G20" s="216"/>
      <c r="J20" s="225"/>
      <c r="K20" s="225"/>
    </row>
    <row r="21" spans="1:11" ht="9" customHeight="1" x14ac:dyDescent="0.25">
      <c r="A21" s="49"/>
      <c r="B21" s="50"/>
      <c r="C21" s="50"/>
      <c r="D21" s="50"/>
      <c r="E21" s="52"/>
      <c r="F21" s="53"/>
      <c r="G21" s="54"/>
      <c r="J21" s="53"/>
      <c r="K21" s="53"/>
    </row>
    <row r="22" spans="1:11" ht="31.5" x14ac:dyDescent="0.25">
      <c r="A22" s="150" t="s">
        <v>30</v>
      </c>
      <c r="B22" s="47" t="s">
        <v>3</v>
      </c>
      <c r="C22" s="151" t="s">
        <v>0</v>
      </c>
      <c r="D22" s="151" t="s">
        <v>1</v>
      </c>
      <c r="E22" s="96"/>
      <c r="F22" s="97" t="str">
        <f>IF(E22="oui",$I$4,"")</f>
        <v/>
      </c>
      <c r="G22" s="152"/>
      <c r="J22" s="97"/>
      <c r="K22" s="97"/>
    </row>
    <row r="23" spans="1:11" x14ac:dyDescent="0.25">
      <c r="A23" s="153" t="s">
        <v>8</v>
      </c>
      <c r="B23" s="100"/>
      <c r="C23" s="101"/>
      <c r="D23" s="101"/>
      <c r="E23" s="124"/>
      <c r="F23" s="103"/>
      <c r="G23" s="54"/>
      <c r="J23" s="103"/>
      <c r="K23" s="103"/>
    </row>
    <row r="24" spans="1:11" s="71" customFormat="1" ht="30" customHeight="1" x14ac:dyDescent="0.25">
      <c r="A24" s="146" t="s">
        <v>19</v>
      </c>
      <c r="B24" s="43" t="s">
        <v>3</v>
      </c>
      <c r="C24" s="137" t="s">
        <v>0</v>
      </c>
      <c r="D24" s="136" t="s">
        <v>1</v>
      </c>
      <c r="E24" s="39"/>
      <c r="F24" s="154" t="str">
        <f t="shared" ref="F24:F26" si="4">IF(E24="non",$I$3,"")</f>
        <v/>
      </c>
      <c r="G24" s="214"/>
      <c r="H24" s="72"/>
      <c r="J24" s="148">
        <f t="shared" ref="J24:J26" si="5">IF(E24="non",1,0)</f>
        <v>0</v>
      </c>
      <c r="K24" s="148">
        <v>1</v>
      </c>
    </row>
    <row r="25" spans="1:11" s="71" customFormat="1" ht="30" customHeight="1" x14ac:dyDescent="0.25">
      <c r="A25" s="146" t="s">
        <v>18</v>
      </c>
      <c r="B25" s="43" t="s">
        <v>3</v>
      </c>
      <c r="C25" s="137" t="s">
        <v>0</v>
      </c>
      <c r="D25" s="136" t="s">
        <v>1</v>
      </c>
      <c r="E25" s="39"/>
      <c r="F25" s="154" t="str">
        <f t="shared" si="4"/>
        <v/>
      </c>
      <c r="G25" s="215"/>
      <c r="H25" s="72"/>
      <c r="J25" s="148">
        <f t="shared" si="5"/>
        <v>0</v>
      </c>
      <c r="K25" s="148">
        <v>1</v>
      </c>
    </row>
    <row r="26" spans="1:11" ht="47.25" x14ac:dyDescent="0.25">
      <c r="A26" s="144" t="s">
        <v>68</v>
      </c>
      <c r="B26" s="63" t="s">
        <v>3</v>
      </c>
      <c r="C26" s="135" t="s">
        <v>0</v>
      </c>
      <c r="D26" s="134" t="s">
        <v>1</v>
      </c>
      <c r="E26" s="76"/>
      <c r="F26" s="155" t="str">
        <f t="shared" si="4"/>
        <v/>
      </c>
      <c r="G26" s="216"/>
      <c r="J26" s="148">
        <f t="shared" si="5"/>
        <v>0</v>
      </c>
      <c r="K26" s="148">
        <v>1</v>
      </c>
    </row>
    <row r="27" spans="1:11" ht="9" customHeight="1" x14ac:dyDescent="0.25">
      <c r="A27" s="49"/>
      <c r="B27" s="50"/>
      <c r="C27" s="50"/>
      <c r="D27" s="50"/>
      <c r="E27" s="52"/>
      <c r="F27" s="53"/>
      <c r="G27" s="54"/>
      <c r="J27" s="53"/>
      <c r="K27" s="53"/>
    </row>
    <row r="28" spans="1:11" s="71" customFormat="1" ht="30" customHeight="1" x14ac:dyDescent="0.25">
      <c r="A28" s="150" t="s">
        <v>65</v>
      </c>
      <c r="B28" s="47"/>
      <c r="C28" s="151" t="s">
        <v>0</v>
      </c>
      <c r="D28" s="151" t="s">
        <v>1</v>
      </c>
      <c r="E28" s="96"/>
      <c r="F28" s="97" t="str">
        <f>IF(E28="oui",$I$4,"")</f>
        <v/>
      </c>
      <c r="G28" s="152"/>
      <c r="H28" s="72"/>
      <c r="J28" s="97"/>
      <c r="K28" s="97"/>
    </row>
    <row r="29" spans="1:11" x14ac:dyDescent="0.25">
      <c r="A29" s="153" t="s">
        <v>8</v>
      </c>
      <c r="B29" s="100"/>
      <c r="C29" s="101"/>
      <c r="D29" s="101"/>
      <c r="E29" s="124"/>
      <c r="F29" s="103"/>
      <c r="G29" s="54"/>
      <c r="J29" s="103"/>
      <c r="K29" s="103"/>
    </row>
    <row r="30" spans="1:11" s="71" customFormat="1" ht="46.5" x14ac:dyDescent="0.25">
      <c r="A30" s="156" t="s">
        <v>404</v>
      </c>
      <c r="B30" s="94" t="s">
        <v>3</v>
      </c>
      <c r="C30" s="151" t="s">
        <v>0</v>
      </c>
      <c r="D30" s="157" t="s">
        <v>1</v>
      </c>
      <c r="E30" s="96"/>
      <c r="F30" s="158" t="str">
        <f t="shared" ref="F30" si="6">IF(E30="non",$I$3,"")</f>
        <v/>
      </c>
      <c r="G30" s="152"/>
      <c r="H30" s="72"/>
      <c r="J30" s="148">
        <f>IF(E30="non",1,0)</f>
        <v>0</v>
      </c>
      <c r="K30" s="148">
        <v>1</v>
      </c>
    </row>
    <row r="31" spans="1:11" ht="9" customHeight="1" x14ac:dyDescent="0.25">
      <c r="A31" s="49"/>
      <c r="B31" s="50"/>
      <c r="C31" s="50"/>
      <c r="D31" s="50"/>
      <c r="E31" s="52"/>
      <c r="F31" s="53"/>
      <c r="G31" s="54"/>
      <c r="J31" s="53"/>
      <c r="K31" s="53"/>
    </row>
    <row r="32" spans="1:11" ht="31.5" x14ac:dyDescent="0.25">
      <c r="A32" s="150" t="s">
        <v>61</v>
      </c>
      <c r="B32" s="47"/>
      <c r="C32" s="151" t="s">
        <v>0</v>
      </c>
      <c r="D32" s="151" t="s">
        <v>1</v>
      </c>
      <c r="E32" s="96"/>
      <c r="F32" s="97" t="str">
        <f>IF(E32="oui",$I$4,"")</f>
        <v/>
      </c>
      <c r="G32" s="152"/>
      <c r="J32" s="97"/>
      <c r="K32" s="97"/>
    </row>
    <row r="33" spans="1:13" x14ac:dyDescent="0.25">
      <c r="A33" s="153" t="s">
        <v>8</v>
      </c>
      <c r="B33" s="100"/>
      <c r="C33" s="101"/>
      <c r="D33" s="101"/>
      <c r="E33" s="124"/>
      <c r="F33" s="103"/>
      <c r="G33" s="54"/>
      <c r="J33" s="103"/>
      <c r="K33" s="103"/>
    </row>
    <row r="34" spans="1:13" s="71" customFormat="1" x14ac:dyDescent="0.25">
      <c r="A34" s="144" t="s">
        <v>62</v>
      </c>
      <c r="B34" s="63" t="s">
        <v>27</v>
      </c>
      <c r="C34" s="135" t="s">
        <v>0</v>
      </c>
      <c r="D34" s="134" t="s">
        <v>1</v>
      </c>
      <c r="E34" s="76"/>
      <c r="F34" s="220" t="str">
        <f>IF(OR(E34="non",E35="non",E36="non"),$I$3,"")</f>
        <v/>
      </c>
      <c r="G34" s="214"/>
      <c r="H34" s="72"/>
      <c r="J34" s="222">
        <f t="shared" ref="J34" si="7">IF(OR(E34="non",E35="non",E36="non"),1,0)</f>
        <v>0</v>
      </c>
      <c r="K34" s="222">
        <v>1</v>
      </c>
    </row>
    <row r="35" spans="1:13" ht="15.75" customHeight="1" x14ac:dyDescent="0.25">
      <c r="A35" s="43"/>
      <c r="B35" s="43" t="s">
        <v>4</v>
      </c>
      <c r="C35" s="137" t="s">
        <v>0</v>
      </c>
      <c r="D35" s="136" t="s">
        <v>1</v>
      </c>
      <c r="E35" s="39"/>
      <c r="F35" s="226"/>
      <c r="G35" s="215"/>
      <c r="J35" s="224"/>
      <c r="K35" s="224"/>
    </row>
    <row r="36" spans="1:13" ht="15.75" customHeight="1" x14ac:dyDescent="0.25">
      <c r="A36" s="47"/>
      <c r="B36" s="47" t="s">
        <v>3</v>
      </c>
      <c r="C36" s="137" t="s">
        <v>0</v>
      </c>
      <c r="D36" s="136" t="s">
        <v>1</v>
      </c>
      <c r="E36" s="39"/>
      <c r="F36" s="227"/>
      <c r="G36" s="216"/>
      <c r="J36" s="225"/>
      <c r="K36" s="225"/>
    </row>
    <row r="37" spans="1:13" ht="9" customHeight="1" x14ac:dyDescent="0.25">
      <c r="A37" s="49"/>
      <c r="B37" s="50"/>
      <c r="C37" s="50"/>
      <c r="D37" s="50"/>
      <c r="E37" s="52"/>
      <c r="F37" s="53"/>
      <c r="G37" s="54"/>
      <c r="J37" s="53"/>
      <c r="K37" s="53"/>
    </row>
    <row r="38" spans="1:13" ht="31.5" x14ac:dyDescent="0.25">
      <c r="A38" s="159" t="s">
        <v>45</v>
      </c>
      <c r="B38" s="43" t="s">
        <v>4</v>
      </c>
      <c r="C38" s="137" t="s">
        <v>0</v>
      </c>
      <c r="D38" s="136" t="s">
        <v>1</v>
      </c>
      <c r="E38" s="39"/>
      <c r="F38" s="220" t="str">
        <f>IF(OR(E38="non",E39="non"),$I$3,"")</f>
        <v/>
      </c>
      <c r="G38" s="214"/>
      <c r="J38" s="222">
        <f>IF(OR(E38="non",E39="non"),1,0)</f>
        <v>0</v>
      </c>
      <c r="K38" s="222">
        <v>1</v>
      </c>
    </row>
    <row r="39" spans="1:13" ht="15.75" customHeight="1" x14ac:dyDescent="0.25">
      <c r="A39" s="159"/>
      <c r="B39" s="43" t="s">
        <v>3</v>
      </c>
      <c r="C39" s="137" t="s">
        <v>0</v>
      </c>
      <c r="D39" s="136" t="s">
        <v>1</v>
      </c>
      <c r="E39" s="39"/>
      <c r="F39" s="221"/>
      <c r="G39" s="216"/>
      <c r="J39" s="223"/>
      <c r="K39" s="223"/>
    </row>
    <row r="40" spans="1:13" x14ac:dyDescent="0.25">
      <c r="A40" s="153" t="s">
        <v>8</v>
      </c>
      <c r="B40" s="100"/>
      <c r="C40" s="101"/>
      <c r="D40" s="101"/>
      <c r="E40" s="124"/>
      <c r="F40" s="102"/>
      <c r="G40" s="54"/>
      <c r="J40" s="160"/>
      <c r="K40" s="160"/>
    </row>
    <row r="41" spans="1:13" ht="31.5" x14ac:dyDescent="0.25">
      <c r="A41" s="159" t="s">
        <v>46</v>
      </c>
      <c r="B41" s="43" t="s">
        <v>4</v>
      </c>
      <c r="C41" s="137" t="s">
        <v>0</v>
      </c>
      <c r="D41" s="136" t="s">
        <v>1</v>
      </c>
      <c r="E41" s="39"/>
      <c r="F41" s="220" t="str">
        <f>IF(OR(E41="non",E42="non"),$I$3,"")</f>
        <v/>
      </c>
      <c r="G41" s="214"/>
      <c r="J41" s="222">
        <f>IF(OR(E41="non",E42="non"),1,0)</f>
        <v>0</v>
      </c>
      <c r="K41" s="222">
        <v>1</v>
      </c>
    </row>
    <row r="42" spans="1:13" ht="15.75" customHeight="1" x14ac:dyDescent="0.25">
      <c r="A42" s="161"/>
      <c r="B42" s="47" t="s">
        <v>3</v>
      </c>
      <c r="C42" s="139" t="s">
        <v>0</v>
      </c>
      <c r="D42" s="138" t="s">
        <v>1</v>
      </c>
      <c r="E42" s="75"/>
      <c r="F42" s="221"/>
      <c r="G42" s="216"/>
      <c r="J42" s="223"/>
      <c r="K42" s="223"/>
    </row>
    <row r="43" spans="1:13" ht="9" customHeight="1" x14ac:dyDescent="0.25">
      <c r="A43" s="49"/>
      <c r="B43" s="50"/>
      <c r="C43" s="50"/>
      <c r="D43" s="50"/>
      <c r="E43" s="52"/>
      <c r="F43" s="53"/>
      <c r="G43" s="70"/>
      <c r="J43" s="53"/>
      <c r="K43" s="53"/>
    </row>
    <row r="44" spans="1:13" x14ac:dyDescent="0.25">
      <c r="J44" s="58">
        <f>SUM(J4:J43)</f>
        <v>0</v>
      </c>
      <c r="K44" s="58">
        <f>SUM(K4:K43)</f>
        <v>13</v>
      </c>
      <c r="L44" s="74">
        <f>(J44/K44)</f>
        <v>0</v>
      </c>
      <c r="M44" s="40" t="s">
        <v>81</v>
      </c>
    </row>
    <row r="45" spans="1:13" ht="20.100000000000001" customHeight="1" x14ac:dyDescent="0.25">
      <c r="G45" s="21" t="s">
        <v>79</v>
      </c>
    </row>
    <row r="46" spans="1:13" ht="20.100000000000001" customHeight="1" x14ac:dyDescent="0.25">
      <c r="G46" s="21" t="s">
        <v>358</v>
      </c>
    </row>
    <row r="47" spans="1:13" ht="20.100000000000001" customHeight="1" x14ac:dyDescent="0.25">
      <c r="G47" s="21" t="s">
        <v>80</v>
      </c>
    </row>
  </sheetData>
  <sheetProtection sheet="1" objects="1" scenarios="1"/>
  <protectedRanges>
    <protectedRange sqref="E4:E42" name="Plage1"/>
    <protectedRange sqref="G4:G42" name="Plage2"/>
  </protectedRanges>
  <mergeCells count="28">
    <mergeCell ref="K38:K39"/>
    <mergeCell ref="K41:K42"/>
    <mergeCell ref="K4:K6"/>
    <mergeCell ref="K7:K9"/>
    <mergeCell ref="K10:K12"/>
    <mergeCell ref="K18:K20"/>
    <mergeCell ref="K34:K36"/>
    <mergeCell ref="A1:G1"/>
    <mergeCell ref="F41:F42"/>
    <mergeCell ref="J38:J39"/>
    <mergeCell ref="J41:J42"/>
    <mergeCell ref="J4:J6"/>
    <mergeCell ref="J7:J9"/>
    <mergeCell ref="J10:J12"/>
    <mergeCell ref="J18:J20"/>
    <mergeCell ref="J34:J36"/>
    <mergeCell ref="F34:F36"/>
    <mergeCell ref="F38:F39"/>
    <mergeCell ref="F4:F6"/>
    <mergeCell ref="F7:F9"/>
    <mergeCell ref="F10:F12"/>
    <mergeCell ref="F18:F20"/>
    <mergeCell ref="G4:G12"/>
    <mergeCell ref="G18:G20"/>
    <mergeCell ref="G24:G26"/>
    <mergeCell ref="G34:G36"/>
    <mergeCell ref="G38:G39"/>
    <mergeCell ref="G41:G42"/>
  </mergeCells>
  <dataValidations count="2">
    <dataValidation type="list" allowBlank="1" showInputMessage="1" showErrorMessage="1" errorTitle="Faux" error="choisir dans la liste déroulante" promptTitle="sélectionner" sqref="E22 E4:E12 E34:E36 E32 E30 E28 E24:E26 E18:E20 E16 E14 E38:E39 E41:E42" xr:uid="{00000000-0002-0000-0C00-000000000000}">
      <formula1>$I$1:$I$2</formula1>
    </dataValidation>
    <dataValidation allowBlank="1" showInputMessage="1" showErrorMessage="1" sqref="F22 J32:K32 F24:F26 F28 F30 F32 F18 F34 J22:K22 F38 F40:F41 J28:K28" xr:uid="{00000000-0002-0000-0C00-000001000000}"/>
  </dataValidations>
  <hyperlinks>
    <hyperlink ref="F7:F9" location="'fiche poste'!A1" display="'fiche poste'!A1" xr:uid="{00000000-0004-0000-0C00-000000000000}"/>
    <hyperlink ref="F10:F12" location="formation!A1" display="formation!A1" xr:uid="{00000000-0004-0000-0C00-000001000000}"/>
    <hyperlink ref="F14" location="maintenance!A1" display="maintenance!A1" xr:uid="{00000000-0004-0000-0C00-000002000000}"/>
    <hyperlink ref="F16" location="notice!A1" display="notice!A1" xr:uid="{00000000-0004-0000-0C00-000003000000}"/>
    <hyperlink ref="F18:F20" location="'fiche poste'!A1" display="'fiche poste'!A1" xr:uid="{00000000-0004-0000-0C00-000004000000}"/>
    <hyperlink ref="F24" location="Analyse!A1" display="Analyse!A1" xr:uid="{00000000-0004-0000-0C00-000005000000}"/>
    <hyperlink ref="F25" location="'Entre extérieure'!A1" display="'Entre extérieure'!A1" xr:uid="{00000000-0004-0000-0C00-000006000000}"/>
    <hyperlink ref="F26" location="'Entre extérieure'!A1" display="'Entre extérieure'!A1" xr:uid="{00000000-0004-0000-0C00-000007000000}"/>
    <hyperlink ref="F30" location="notice!A1" display="notice!A1" xr:uid="{00000000-0004-0000-0C00-000008000000}"/>
    <hyperlink ref="F34:F36" location="Analyse!A1" display="Analyse!A1" xr:uid="{00000000-0004-0000-0C00-000009000000}"/>
    <hyperlink ref="G45" location="environnement!A1" display="Thème suivant" xr:uid="{00000000-0004-0000-0C00-00000A000000}"/>
    <hyperlink ref="F4:F6" location="notice!A1" display="notice!A1" xr:uid="{00000000-0004-0000-0C00-00000B000000}"/>
    <hyperlink ref="F38:F39" location="consignation!A1" display="consignation!A1" xr:uid="{00000000-0004-0000-0C00-00000C000000}"/>
    <hyperlink ref="F41:F42" location="consignation!A1" display="consignation!A1" xr:uid="{00000000-0004-0000-0C00-00000D000000}"/>
    <hyperlink ref="G47" location="Synthèse!A1" display="Synthèse" xr:uid="{00000000-0004-0000-0C00-00000E000000}"/>
    <hyperlink ref="G46" location="Sommaire!A1" display="Liste des thèmes" xr:uid="{00000000-0004-0000-0C00-00000F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57"/>
  <sheetViews>
    <sheetView showGridLines="0" showRowColHeaders="0" topLeftCell="A33" zoomScaleNormal="100" workbookViewId="0">
      <selection activeCell="G54" sqref="G54"/>
    </sheetView>
  </sheetViews>
  <sheetFormatPr baseColWidth="10" defaultRowHeight="15.75" x14ac:dyDescent="0.25"/>
  <cols>
    <col min="1" max="1" width="55.42578125" style="40" customWidth="1"/>
    <col min="2" max="2" width="18.28515625" style="71" customWidth="1"/>
    <col min="3" max="4" width="4.7109375" style="71" hidden="1" customWidth="1"/>
    <col min="5" max="5" width="5.5703125" style="73" customWidth="1"/>
    <col min="6" max="6" width="12.140625" style="83" customWidth="1"/>
    <col min="7" max="7" width="22.5703125" style="40" bestFit="1" customWidth="1"/>
    <col min="8" max="8" width="11.42578125" style="40" customWidth="1"/>
    <col min="9" max="9" width="12.42578125" style="40" hidden="1" customWidth="1"/>
    <col min="10" max="11" width="12.140625" style="83" hidden="1" customWidth="1"/>
    <col min="12" max="13" width="11.42578125" style="40" hidden="1" customWidth="1"/>
    <col min="14" max="16384" width="11.42578125" style="40"/>
  </cols>
  <sheetData>
    <row r="1" spans="1:11" s="27" customFormat="1" ht="80.099999999999994" customHeight="1" x14ac:dyDescent="0.25">
      <c r="A1" s="217" t="s">
        <v>17</v>
      </c>
      <c r="B1" s="218"/>
      <c r="C1" s="218"/>
      <c r="D1" s="218"/>
      <c r="E1" s="218"/>
      <c r="F1" s="218"/>
      <c r="G1" s="219"/>
      <c r="I1" s="27" t="s">
        <v>0</v>
      </c>
      <c r="J1" s="78"/>
      <c r="K1" s="78"/>
    </row>
    <row r="2" spans="1:11" s="34" customFormat="1" ht="42" x14ac:dyDescent="0.35">
      <c r="A2" s="28" t="s">
        <v>37</v>
      </c>
      <c r="B2" s="29" t="s">
        <v>67</v>
      </c>
      <c r="C2" s="113"/>
      <c r="D2" s="113"/>
      <c r="E2" s="31"/>
      <c r="F2" s="80" t="s">
        <v>74</v>
      </c>
      <c r="G2" s="33" t="s">
        <v>64</v>
      </c>
      <c r="I2" s="34" t="s">
        <v>1</v>
      </c>
      <c r="J2" s="80"/>
      <c r="K2" s="80"/>
    </row>
    <row r="3" spans="1:11" ht="31.5" x14ac:dyDescent="0.25">
      <c r="A3" s="35" t="s">
        <v>5</v>
      </c>
      <c r="B3" s="61"/>
      <c r="C3" s="50"/>
      <c r="D3" s="50"/>
      <c r="E3" s="52"/>
      <c r="F3" s="81"/>
      <c r="G3" s="70"/>
      <c r="I3" s="41" t="s">
        <v>72</v>
      </c>
      <c r="J3" s="81"/>
      <c r="K3" s="81"/>
    </row>
    <row r="4" spans="1:11" ht="30.75" x14ac:dyDescent="0.25">
      <c r="A4" s="132" t="s">
        <v>397</v>
      </c>
      <c r="B4" s="63" t="s">
        <v>27</v>
      </c>
      <c r="C4" s="134" t="s">
        <v>0</v>
      </c>
      <c r="D4" s="135" t="s">
        <v>1</v>
      </c>
      <c r="E4" s="39"/>
      <c r="F4" s="220" t="str">
        <f>IF(OR(E4="oui",E5="oui",E6="oui"),$I$3,"")</f>
        <v/>
      </c>
      <c r="G4" s="214"/>
      <c r="I4" s="41" t="s">
        <v>71</v>
      </c>
      <c r="J4" s="222">
        <f>IF(OR(E4="oui",E5="oui",E6="oui"),1,0)</f>
        <v>0</v>
      </c>
      <c r="K4" s="222">
        <v>1</v>
      </c>
    </row>
    <row r="5" spans="1:11" ht="15.75" customHeight="1" x14ac:dyDescent="0.25">
      <c r="A5" s="66"/>
      <c r="B5" s="43" t="s">
        <v>4</v>
      </c>
      <c r="C5" s="136" t="s">
        <v>0</v>
      </c>
      <c r="D5" s="137" t="s">
        <v>1</v>
      </c>
      <c r="E5" s="39"/>
      <c r="F5" s="226"/>
      <c r="G5" s="215"/>
      <c r="I5" s="41" t="s">
        <v>73</v>
      </c>
      <c r="J5" s="224"/>
      <c r="K5" s="224"/>
    </row>
    <row r="6" spans="1:11" ht="15.75" customHeight="1" x14ac:dyDescent="0.25">
      <c r="A6" s="66"/>
      <c r="B6" s="43" t="s">
        <v>3</v>
      </c>
      <c r="C6" s="136" t="s">
        <v>0</v>
      </c>
      <c r="D6" s="137" t="s">
        <v>1</v>
      </c>
      <c r="E6" s="39"/>
      <c r="F6" s="221"/>
      <c r="G6" s="215"/>
      <c r="J6" s="225"/>
      <c r="K6" s="225"/>
    </row>
    <row r="7" spans="1:11" ht="30.75" x14ac:dyDescent="0.25">
      <c r="A7" s="132" t="s">
        <v>398</v>
      </c>
      <c r="B7" s="63" t="s">
        <v>27</v>
      </c>
      <c r="C7" s="134" t="s">
        <v>0</v>
      </c>
      <c r="D7" s="135" t="s">
        <v>1</v>
      </c>
      <c r="E7" s="76"/>
      <c r="F7" s="228" t="str">
        <f>IF(OR(E7="oui",E8="oui",E9="oui"),$I$3,"")</f>
        <v/>
      </c>
      <c r="G7" s="215"/>
      <c r="J7" s="222">
        <f>IF(OR(E7="oui",E8="oui",E9="oui"),1,0)</f>
        <v>0</v>
      </c>
      <c r="K7" s="222">
        <v>1</v>
      </c>
    </row>
    <row r="8" spans="1:11" ht="15.75" customHeight="1" x14ac:dyDescent="0.25">
      <c r="A8" s="42"/>
      <c r="B8" s="43" t="s">
        <v>4</v>
      </c>
      <c r="C8" s="136" t="s">
        <v>0</v>
      </c>
      <c r="D8" s="137" t="s">
        <v>1</v>
      </c>
      <c r="E8" s="39"/>
      <c r="F8" s="226"/>
      <c r="G8" s="215"/>
      <c r="J8" s="224"/>
      <c r="K8" s="224"/>
    </row>
    <row r="9" spans="1:11" ht="15.75" customHeight="1" x14ac:dyDescent="0.25">
      <c r="A9" s="92"/>
      <c r="B9" s="47" t="s">
        <v>3</v>
      </c>
      <c r="C9" s="138" t="s">
        <v>0</v>
      </c>
      <c r="D9" s="139" t="s">
        <v>1</v>
      </c>
      <c r="E9" s="75"/>
      <c r="F9" s="227"/>
      <c r="G9" s="216"/>
      <c r="J9" s="225"/>
      <c r="K9" s="225"/>
    </row>
    <row r="10" spans="1:11" ht="9" customHeight="1" x14ac:dyDescent="0.25">
      <c r="A10" s="49"/>
      <c r="B10" s="50"/>
      <c r="C10" s="50"/>
      <c r="D10" s="50"/>
      <c r="E10" s="52"/>
      <c r="F10" s="53"/>
      <c r="G10" s="54"/>
      <c r="H10" s="55"/>
      <c r="J10" s="53"/>
      <c r="K10" s="53"/>
    </row>
    <row r="11" spans="1:11" ht="46.5" x14ac:dyDescent="0.25">
      <c r="A11" s="60" t="s">
        <v>399</v>
      </c>
      <c r="B11" s="63" t="s">
        <v>27</v>
      </c>
      <c r="C11" s="140" t="s">
        <v>0</v>
      </c>
      <c r="D11" s="141" t="s">
        <v>1</v>
      </c>
      <c r="E11" s="56"/>
      <c r="F11" s="220" t="str">
        <f>IF(OR(E11="oui",E12="oui",E13="oui"),$I$3,"")</f>
        <v/>
      </c>
      <c r="G11" s="214"/>
      <c r="J11" s="222">
        <f>IF(OR(E11="oui",E12="oui",E13="oui"),1,0)</f>
        <v>0</v>
      </c>
      <c r="K11" s="222">
        <v>1</v>
      </c>
    </row>
    <row r="12" spans="1:11" ht="15.75" customHeight="1" x14ac:dyDescent="0.25">
      <c r="A12" s="42"/>
      <c r="B12" s="43" t="s">
        <v>4</v>
      </c>
      <c r="C12" s="136" t="s">
        <v>0</v>
      </c>
      <c r="D12" s="137" t="s">
        <v>1</v>
      </c>
      <c r="E12" s="39"/>
      <c r="F12" s="226"/>
      <c r="G12" s="215"/>
      <c r="J12" s="224"/>
      <c r="K12" s="224"/>
    </row>
    <row r="13" spans="1:11" ht="15.75" customHeight="1" x14ac:dyDescent="0.25">
      <c r="A13" s="46"/>
      <c r="B13" s="47" t="s">
        <v>3</v>
      </c>
      <c r="C13" s="138" t="s">
        <v>0</v>
      </c>
      <c r="D13" s="139" t="s">
        <v>1</v>
      </c>
      <c r="E13" s="75"/>
      <c r="F13" s="227"/>
      <c r="G13" s="216"/>
      <c r="J13" s="225"/>
      <c r="K13" s="225"/>
    </row>
    <row r="14" spans="1:11" ht="9" customHeight="1" x14ac:dyDescent="0.25">
      <c r="A14" s="49"/>
      <c r="B14" s="50"/>
      <c r="C14" s="50"/>
      <c r="D14" s="50"/>
      <c r="E14" s="52"/>
      <c r="F14" s="53"/>
      <c r="G14" s="54"/>
      <c r="H14" s="55"/>
      <c r="J14" s="53"/>
      <c r="K14" s="53"/>
    </row>
    <row r="15" spans="1:11" ht="47.25" x14ac:dyDescent="0.25">
      <c r="A15" s="60" t="s">
        <v>407</v>
      </c>
      <c r="B15" s="63" t="s">
        <v>27</v>
      </c>
      <c r="C15" s="140" t="s">
        <v>0</v>
      </c>
      <c r="D15" s="141" t="s">
        <v>1</v>
      </c>
      <c r="E15" s="56"/>
      <c r="F15" s="220" t="str">
        <f>IF(OR(E15="oui",E16="oui",E17="oui"),$I$3,"")</f>
        <v/>
      </c>
      <c r="G15" s="214"/>
      <c r="J15" s="222">
        <f>IF(OR(E15="oui",E16="oui",E17="oui"),1,0)</f>
        <v>0</v>
      </c>
      <c r="K15" s="222">
        <v>1</v>
      </c>
    </row>
    <row r="16" spans="1:11" ht="15.75" customHeight="1" x14ac:dyDescent="0.25">
      <c r="A16" s="42"/>
      <c r="B16" s="43" t="s">
        <v>4</v>
      </c>
      <c r="C16" s="136" t="s">
        <v>0</v>
      </c>
      <c r="D16" s="137" t="s">
        <v>1</v>
      </c>
      <c r="E16" s="39"/>
      <c r="F16" s="226"/>
      <c r="G16" s="215"/>
      <c r="J16" s="224"/>
      <c r="K16" s="224"/>
    </row>
    <row r="17" spans="1:11" ht="15.75" customHeight="1" x14ac:dyDescent="0.25">
      <c r="A17" s="46"/>
      <c r="B17" s="47" t="s">
        <v>3</v>
      </c>
      <c r="C17" s="138" t="s">
        <v>0</v>
      </c>
      <c r="D17" s="139" t="s">
        <v>1</v>
      </c>
      <c r="E17" s="75"/>
      <c r="F17" s="227"/>
      <c r="G17" s="216"/>
      <c r="J17" s="225"/>
      <c r="K17" s="225"/>
    </row>
    <row r="18" spans="1:11" ht="9" customHeight="1" x14ac:dyDescent="0.25">
      <c r="A18" s="49"/>
      <c r="B18" s="50"/>
      <c r="C18" s="50"/>
      <c r="D18" s="50"/>
      <c r="E18" s="52"/>
      <c r="F18" s="53"/>
      <c r="G18" s="54"/>
      <c r="H18" s="55"/>
      <c r="J18" s="53"/>
      <c r="K18" s="53"/>
    </row>
    <row r="19" spans="1:11" ht="48" customHeight="1" x14ac:dyDescent="0.25">
      <c r="A19" s="35" t="s">
        <v>400</v>
      </c>
      <c r="B19" s="36" t="s">
        <v>27</v>
      </c>
      <c r="C19" s="140" t="s">
        <v>0</v>
      </c>
      <c r="D19" s="141" t="s">
        <v>1</v>
      </c>
      <c r="E19" s="56"/>
      <c r="F19" s="220" t="str">
        <f>IF(OR(E19="oui",E20="oui",E21="oui"),$I$3,"")</f>
        <v/>
      </c>
      <c r="G19" s="214"/>
      <c r="J19" s="222">
        <f>IF(OR(E19="oui",E20="oui",E21="oui"),1,0)</f>
        <v>0</v>
      </c>
      <c r="K19" s="222">
        <v>1</v>
      </c>
    </row>
    <row r="20" spans="1:11" ht="15.75" customHeight="1" x14ac:dyDescent="0.25">
      <c r="A20" s="42"/>
      <c r="B20" s="43" t="s">
        <v>4</v>
      </c>
      <c r="C20" s="136" t="s">
        <v>0</v>
      </c>
      <c r="D20" s="137" t="s">
        <v>1</v>
      </c>
      <c r="E20" s="39"/>
      <c r="F20" s="226"/>
      <c r="G20" s="215"/>
      <c r="J20" s="224"/>
      <c r="K20" s="224"/>
    </row>
    <row r="21" spans="1:11" ht="15.75" customHeight="1" x14ac:dyDescent="0.25">
      <c r="A21" s="46"/>
      <c r="B21" s="47" t="s">
        <v>3</v>
      </c>
      <c r="C21" s="138" t="s">
        <v>0</v>
      </c>
      <c r="D21" s="139" t="s">
        <v>1</v>
      </c>
      <c r="E21" s="75"/>
      <c r="F21" s="227"/>
      <c r="G21" s="216"/>
      <c r="J21" s="225"/>
      <c r="K21" s="225"/>
    </row>
    <row r="22" spans="1:11" ht="9" customHeight="1" x14ac:dyDescent="0.25">
      <c r="A22" s="49"/>
      <c r="B22" s="50"/>
      <c r="C22" s="50"/>
      <c r="D22" s="50"/>
      <c r="E22" s="52"/>
      <c r="F22" s="53"/>
      <c r="G22" s="54"/>
      <c r="H22" s="55"/>
      <c r="J22" s="53"/>
      <c r="K22" s="53"/>
    </row>
    <row r="23" spans="1:11" ht="31.5" x14ac:dyDescent="0.25">
      <c r="A23" s="35" t="s">
        <v>7</v>
      </c>
      <c r="B23" s="36" t="s">
        <v>27</v>
      </c>
      <c r="C23" s="140" t="s">
        <v>0</v>
      </c>
      <c r="D23" s="141" t="s">
        <v>1</v>
      </c>
      <c r="E23" s="56"/>
      <c r="F23" s="220" t="str">
        <f>IF(OR(E23="oui",E24="oui",E25="oui"),$I$3,"")</f>
        <v/>
      </c>
      <c r="G23" s="214"/>
      <c r="J23" s="222">
        <f>IF(OR(E23="oui",E24="oui",E25="oui"),1,0)</f>
        <v>0</v>
      </c>
      <c r="K23" s="222">
        <v>1</v>
      </c>
    </row>
    <row r="24" spans="1:11" ht="15.75" customHeight="1" x14ac:dyDescent="0.25">
      <c r="A24" s="42"/>
      <c r="B24" s="43" t="s">
        <v>4</v>
      </c>
      <c r="C24" s="136" t="s">
        <v>0</v>
      </c>
      <c r="D24" s="137" t="s">
        <v>1</v>
      </c>
      <c r="E24" s="39"/>
      <c r="F24" s="226"/>
      <c r="G24" s="215"/>
      <c r="J24" s="224"/>
      <c r="K24" s="224"/>
    </row>
    <row r="25" spans="1:11" ht="15.75" customHeight="1" x14ac:dyDescent="0.25">
      <c r="A25" s="46"/>
      <c r="B25" s="47" t="s">
        <v>3</v>
      </c>
      <c r="C25" s="138" t="s">
        <v>0</v>
      </c>
      <c r="D25" s="139" t="s">
        <v>1</v>
      </c>
      <c r="E25" s="75"/>
      <c r="F25" s="227"/>
      <c r="G25" s="216"/>
      <c r="J25" s="225"/>
      <c r="K25" s="225"/>
    </row>
    <row r="26" spans="1:11" ht="9" customHeight="1" x14ac:dyDescent="0.25">
      <c r="A26" s="49"/>
      <c r="B26" s="50"/>
      <c r="C26" s="50"/>
      <c r="D26" s="50"/>
      <c r="E26" s="52"/>
      <c r="F26" s="53"/>
      <c r="G26" s="54"/>
      <c r="H26" s="55"/>
      <c r="J26" s="53"/>
      <c r="K26" s="53"/>
    </row>
    <row r="27" spans="1:11" ht="31.5" x14ac:dyDescent="0.25">
      <c r="A27" s="35" t="s">
        <v>47</v>
      </c>
      <c r="B27" s="36" t="s">
        <v>27</v>
      </c>
      <c r="C27" s="140" t="s">
        <v>0</v>
      </c>
      <c r="D27" s="141" t="s">
        <v>1</v>
      </c>
      <c r="E27" s="56"/>
      <c r="F27" s="220" t="str">
        <f>IF(OR(E27="oui",E28="oui",E29="oui"),$I$3,"")</f>
        <v/>
      </c>
      <c r="G27" s="214"/>
      <c r="J27" s="222">
        <f>IF(OR(E27="oui",E28="oui",E29="oui"),1,0)</f>
        <v>0</v>
      </c>
      <c r="K27" s="222">
        <v>1</v>
      </c>
    </row>
    <row r="28" spans="1:11" ht="15.75" customHeight="1" x14ac:dyDescent="0.25">
      <c r="A28" s="42"/>
      <c r="B28" s="43" t="s">
        <v>4</v>
      </c>
      <c r="C28" s="136" t="s">
        <v>0</v>
      </c>
      <c r="D28" s="137" t="s">
        <v>1</v>
      </c>
      <c r="E28" s="39"/>
      <c r="F28" s="226"/>
      <c r="G28" s="215"/>
      <c r="J28" s="224"/>
      <c r="K28" s="224"/>
    </row>
    <row r="29" spans="1:11" ht="15.75" customHeight="1" x14ac:dyDescent="0.25">
      <c r="A29" s="46"/>
      <c r="B29" s="47" t="s">
        <v>3</v>
      </c>
      <c r="C29" s="138" t="s">
        <v>0</v>
      </c>
      <c r="D29" s="139" t="s">
        <v>1</v>
      </c>
      <c r="E29" s="75"/>
      <c r="F29" s="227"/>
      <c r="G29" s="216"/>
      <c r="J29" s="225"/>
      <c r="K29" s="225"/>
    </row>
    <row r="30" spans="1:11" ht="9" customHeight="1" x14ac:dyDescent="0.25">
      <c r="A30" s="49"/>
      <c r="B30" s="50"/>
      <c r="C30" s="50"/>
      <c r="D30" s="50"/>
      <c r="E30" s="52"/>
      <c r="F30" s="53"/>
      <c r="G30" s="54"/>
      <c r="H30" s="55"/>
      <c r="J30" s="53"/>
      <c r="K30" s="53"/>
    </row>
    <row r="31" spans="1:11" ht="46.5" x14ac:dyDescent="0.25">
      <c r="A31" s="60" t="s">
        <v>401</v>
      </c>
      <c r="B31" s="63" t="s">
        <v>27</v>
      </c>
      <c r="C31" s="134" t="s">
        <v>0</v>
      </c>
      <c r="D31" s="135" t="s">
        <v>1</v>
      </c>
      <c r="E31" s="56"/>
      <c r="F31" s="220" t="str">
        <f>IF(OR(E31="oui",E32="oui",E33="oui"),$I$5,"")</f>
        <v/>
      </c>
      <c r="G31" s="214"/>
      <c r="J31" s="222">
        <f>IF(OR(E31="oui",E32="oui",E33="oui"),1,0)</f>
        <v>0</v>
      </c>
      <c r="K31" s="222">
        <v>1</v>
      </c>
    </row>
    <row r="32" spans="1:11" ht="15.75" customHeight="1" x14ac:dyDescent="0.25">
      <c r="A32" s="42"/>
      <c r="B32" s="43" t="s">
        <v>4</v>
      </c>
      <c r="C32" s="136" t="s">
        <v>0</v>
      </c>
      <c r="D32" s="137" t="s">
        <v>1</v>
      </c>
      <c r="E32" s="39"/>
      <c r="F32" s="226"/>
      <c r="G32" s="215"/>
      <c r="J32" s="224"/>
      <c r="K32" s="224"/>
    </row>
    <row r="33" spans="1:11" ht="15.75" customHeight="1" x14ac:dyDescent="0.25">
      <c r="A33" s="42"/>
      <c r="B33" s="47" t="s">
        <v>3</v>
      </c>
      <c r="C33" s="138" t="s">
        <v>0</v>
      </c>
      <c r="D33" s="139" t="s">
        <v>1</v>
      </c>
      <c r="E33" s="75"/>
      <c r="F33" s="227"/>
      <c r="G33" s="216"/>
      <c r="J33" s="225"/>
      <c r="K33" s="225"/>
    </row>
    <row r="34" spans="1:11" x14ac:dyDescent="0.25">
      <c r="A34" s="60" t="s">
        <v>8</v>
      </c>
      <c r="B34" s="100"/>
      <c r="C34" s="101"/>
      <c r="D34" s="101"/>
      <c r="E34" s="124"/>
      <c r="F34" s="103"/>
      <c r="G34" s="54"/>
      <c r="J34" s="103"/>
      <c r="K34" s="103"/>
    </row>
    <row r="35" spans="1:11" ht="31.5" x14ac:dyDescent="0.25">
      <c r="A35" s="62" t="s">
        <v>408</v>
      </c>
      <c r="B35" s="63" t="s">
        <v>27</v>
      </c>
      <c r="C35" s="135" t="s">
        <v>0</v>
      </c>
      <c r="D35" s="134" t="s">
        <v>1</v>
      </c>
      <c r="E35" s="76"/>
      <c r="F35" s="220" t="str">
        <f>IF(OR(E35="non",E36="non",E37="non"),$I$3,"")</f>
        <v/>
      </c>
      <c r="G35" s="214"/>
      <c r="J35" s="222">
        <f>IF(OR(E35="non",E36="non",E37="non"),1,0)</f>
        <v>0</v>
      </c>
      <c r="K35" s="222">
        <v>1</v>
      </c>
    </row>
    <row r="36" spans="1:11" ht="15.75" customHeight="1" x14ac:dyDescent="0.25">
      <c r="A36" s="42"/>
      <c r="B36" s="43" t="s">
        <v>4</v>
      </c>
      <c r="C36" s="137" t="s">
        <v>0</v>
      </c>
      <c r="D36" s="136" t="s">
        <v>1</v>
      </c>
      <c r="E36" s="39"/>
      <c r="F36" s="226"/>
      <c r="G36" s="215"/>
      <c r="J36" s="224"/>
      <c r="K36" s="224"/>
    </row>
    <row r="37" spans="1:11" ht="15.75" customHeight="1" x14ac:dyDescent="0.25">
      <c r="A37" s="42"/>
      <c r="B37" s="43" t="s">
        <v>3</v>
      </c>
      <c r="C37" s="137" t="s">
        <v>0</v>
      </c>
      <c r="D37" s="136" t="s">
        <v>1</v>
      </c>
      <c r="E37" s="39"/>
      <c r="F37" s="221"/>
      <c r="G37" s="215"/>
      <c r="J37" s="225"/>
      <c r="K37" s="225"/>
    </row>
    <row r="38" spans="1:11" ht="31.5" x14ac:dyDescent="0.25">
      <c r="A38" s="62" t="s">
        <v>359</v>
      </c>
      <c r="B38" s="63" t="s">
        <v>27</v>
      </c>
      <c r="C38" s="135" t="s">
        <v>0</v>
      </c>
      <c r="D38" s="134" t="s">
        <v>1</v>
      </c>
      <c r="E38" s="76"/>
      <c r="F38" s="228" t="str">
        <f>IF(OR(E38="non",E39="non",E40="non"),$I$3,"")</f>
        <v/>
      </c>
      <c r="G38" s="215"/>
      <c r="J38" s="222">
        <f>IF(OR(E38="non",E39="non",E40="non"),1,0)</f>
        <v>0</v>
      </c>
      <c r="K38" s="222">
        <v>1</v>
      </c>
    </row>
    <row r="39" spans="1:11" ht="15.75" customHeight="1" x14ac:dyDescent="0.25">
      <c r="A39" s="66"/>
      <c r="B39" s="43" t="s">
        <v>4</v>
      </c>
      <c r="C39" s="137" t="s">
        <v>0</v>
      </c>
      <c r="D39" s="136" t="s">
        <v>1</v>
      </c>
      <c r="E39" s="39"/>
      <c r="F39" s="226"/>
      <c r="G39" s="215"/>
      <c r="J39" s="224"/>
      <c r="K39" s="224"/>
    </row>
    <row r="40" spans="1:11" ht="15.75" customHeight="1" x14ac:dyDescent="0.25">
      <c r="A40" s="42"/>
      <c r="B40" s="43" t="s">
        <v>3</v>
      </c>
      <c r="C40" s="137" t="s">
        <v>0</v>
      </c>
      <c r="D40" s="136" t="s">
        <v>1</v>
      </c>
      <c r="E40" s="39"/>
      <c r="F40" s="221"/>
      <c r="G40" s="215"/>
      <c r="J40" s="225"/>
      <c r="K40" s="225"/>
    </row>
    <row r="41" spans="1:11" ht="31.5" x14ac:dyDescent="0.25">
      <c r="A41" s="62" t="s">
        <v>44</v>
      </c>
      <c r="B41" s="63" t="s">
        <v>27</v>
      </c>
      <c r="C41" s="134" t="s">
        <v>0</v>
      </c>
      <c r="D41" s="135" t="s">
        <v>1</v>
      </c>
      <c r="E41" s="76"/>
      <c r="F41" s="228" t="str">
        <f>IF(OR(E41="oui",E42="oui",E43="oui"),$I$3,"")</f>
        <v/>
      </c>
      <c r="G41" s="215"/>
      <c r="J41" s="222">
        <f>IF(OR(E41="oui",E42="oui",E43="oui"),1,0)</f>
        <v>0</v>
      </c>
      <c r="K41" s="222">
        <v>1</v>
      </c>
    </row>
    <row r="42" spans="1:11" ht="15.75" customHeight="1" x14ac:dyDescent="0.25">
      <c r="A42" s="42"/>
      <c r="B42" s="43" t="s">
        <v>4</v>
      </c>
      <c r="C42" s="136" t="s">
        <v>0</v>
      </c>
      <c r="D42" s="137" t="s">
        <v>1</v>
      </c>
      <c r="E42" s="39"/>
      <c r="F42" s="226"/>
      <c r="G42" s="215"/>
      <c r="J42" s="224"/>
      <c r="K42" s="224"/>
    </row>
    <row r="43" spans="1:11" ht="15.75" customHeight="1" x14ac:dyDescent="0.25">
      <c r="A43" s="92"/>
      <c r="B43" s="47" t="s">
        <v>3</v>
      </c>
      <c r="C43" s="138" t="s">
        <v>0</v>
      </c>
      <c r="D43" s="139" t="s">
        <v>1</v>
      </c>
      <c r="E43" s="75"/>
      <c r="F43" s="227"/>
      <c r="G43" s="216"/>
      <c r="J43" s="225"/>
      <c r="K43" s="225"/>
    </row>
    <row r="44" spans="1:11" ht="9" customHeight="1" x14ac:dyDescent="0.25">
      <c r="A44" s="49"/>
      <c r="B44" s="50"/>
      <c r="C44" s="50"/>
      <c r="D44" s="50"/>
      <c r="E44" s="52"/>
      <c r="F44" s="53"/>
      <c r="G44" s="54"/>
      <c r="H44" s="55"/>
      <c r="J44" s="53"/>
      <c r="K44" s="53"/>
    </row>
    <row r="45" spans="1:11" ht="77.25" x14ac:dyDescent="0.25">
      <c r="A45" s="60" t="s">
        <v>402</v>
      </c>
      <c r="B45" s="43" t="s">
        <v>27</v>
      </c>
      <c r="C45" s="136" t="s">
        <v>0</v>
      </c>
      <c r="D45" s="137" t="s">
        <v>1</v>
      </c>
      <c r="E45" s="39"/>
      <c r="F45" s="220" t="str">
        <f>IF(OR(E45="oui",E46="oui",E47="oui"),$I$3,"")</f>
        <v/>
      </c>
      <c r="G45" s="214"/>
      <c r="J45" s="222">
        <f>IF(OR(E45="oui",E46="oui",E47="oui"),1,0)</f>
        <v>0</v>
      </c>
      <c r="K45" s="222">
        <v>1</v>
      </c>
    </row>
    <row r="46" spans="1:11" ht="15.75" customHeight="1" x14ac:dyDescent="0.25">
      <c r="A46" s="84"/>
      <c r="B46" s="43" t="s">
        <v>4</v>
      </c>
      <c r="C46" s="136" t="s">
        <v>0</v>
      </c>
      <c r="D46" s="137" t="s">
        <v>1</v>
      </c>
      <c r="E46" s="39"/>
      <c r="F46" s="226"/>
      <c r="G46" s="215"/>
      <c r="J46" s="224"/>
      <c r="K46" s="224"/>
    </row>
    <row r="47" spans="1:11" ht="15.75" customHeight="1" x14ac:dyDescent="0.25">
      <c r="A47" s="92"/>
      <c r="B47" s="47" t="s">
        <v>3</v>
      </c>
      <c r="C47" s="138" t="s">
        <v>0</v>
      </c>
      <c r="D47" s="139" t="s">
        <v>1</v>
      </c>
      <c r="E47" s="75"/>
      <c r="F47" s="227"/>
      <c r="G47" s="216"/>
      <c r="J47" s="225"/>
      <c r="K47" s="225"/>
    </row>
    <row r="48" spans="1:11" ht="9" customHeight="1" x14ac:dyDescent="0.25">
      <c r="A48" s="49"/>
      <c r="B48" s="50"/>
      <c r="C48" s="50"/>
      <c r="D48" s="50"/>
      <c r="E48" s="52"/>
      <c r="F48" s="53"/>
      <c r="G48" s="54"/>
      <c r="H48" s="55"/>
      <c r="J48" s="53"/>
      <c r="K48" s="53"/>
    </row>
    <row r="49" spans="1:13" ht="47.25" x14ac:dyDescent="0.25">
      <c r="A49" s="60" t="s">
        <v>48</v>
      </c>
      <c r="B49" s="63" t="s">
        <v>27</v>
      </c>
      <c r="C49" s="135" t="s">
        <v>0</v>
      </c>
      <c r="D49" s="134" t="s">
        <v>1</v>
      </c>
      <c r="E49" s="76"/>
      <c r="F49" s="220" t="str">
        <f>IF(OR(E49="non",E50="non",E51="non"),$I$3,"")</f>
        <v/>
      </c>
      <c r="G49" s="214"/>
      <c r="J49" s="222">
        <f>IF(OR(E49="non",E50="non",E51="non"),1,0)</f>
        <v>0</v>
      </c>
      <c r="K49" s="222">
        <v>1</v>
      </c>
    </row>
    <row r="50" spans="1:13" ht="15.75" customHeight="1" x14ac:dyDescent="0.25">
      <c r="A50" s="42"/>
      <c r="B50" s="43" t="s">
        <v>4</v>
      </c>
      <c r="C50" s="137" t="s">
        <v>0</v>
      </c>
      <c r="D50" s="136" t="s">
        <v>1</v>
      </c>
      <c r="E50" s="39"/>
      <c r="F50" s="226"/>
      <c r="G50" s="215"/>
      <c r="J50" s="224"/>
      <c r="K50" s="224"/>
    </row>
    <row r="51" spans="1:13" ht="15.75" customHeight="1" x14ac:dyDescent="0.25">
      <c r="A51" s="46"/>
      <c r="B51" s="47" t="s">
        <v>3</v>
      </c>
      <c r="C51" s="139" t="s">
        <v>0</v>
      </c>
      <c r="D51" s="138" t="s">
        <v>1</v>
      </c>
      <c r="E51" s="75"/>
      <c r="F51" s="227"/>
      <c r="G51" s="216"/>
      <c r="J51" s="225"/>
      <c r="K51" s="225"/>
    </row>
    <row r="52" spans="1:13" ht="9" customHeight="1" x14ac:dyDescent="0.25">
      <c r="A52" s="49"/>
      <c r="B52" s="50"/>
      <c r="C52" s="50"/>
      <c r="D52" s="50"/>
      <c r="E52" s="52"/>
      <c r="F52" s="53"/>
      <c r="G52" s="70"/>
      <c r="H52" s="55"/>
      <c r="J52" s="53"/>
      <c r="K52" s="53"/>
    </row>
    <row r="53" spans="1:13" x14ac:dyDescent="0.25">
      <c r="J53" s="83">
        <f>SUM(J4:J52)</f>
        <v>0</v>
      </c>
      <c r="K53" s="83">
        <f>SUM(K4:K52)</f>
        <v>13</v>
      </c>
      <c r="L53" s="74">
        <f>(J53/K53)</f>
        <v>0</v>
      </c>
      <c r="M53" s="40" t="s">
        <v>81</v>
      </c>
    </row>
    <row r="54" spans="1:13" ht="20.100000000000001" customHeight="1" x14ac:dyDescent="0.25">
      <c r="G54" s="21" t="s">
        <v>79</v>
      </c>
    </row>
    <row r="55" spans="1:13" ht="20.100000000000001" customHeight="1" x14ac:dyDescent="0.25">
      <c r="G55" s="21" t="s">
        <v>83</v>
      </c>
    </row>
    <row r="56" spans="1:13" ht="20.100000000000001" customHeight="1" x14ac:dyDescent="0.25">
      <c r="G56" s="21" t="s">
        <v>358</v>
      </c>
    </row>
    <row r="57" spans="1:13" ht="20.100000000000001" customHeight="1" x14ac:dyDescent="0.25">
      <c r="G57" s="21" t="s">
        <v>80</v>
      </c>
    </row>
  </sheetData>
  <sheetProtection sheet="1" objects="1" scenarios="1"/>
  <protectedRanges>
    <protectedRange sqref="G4:G51" name="Plage2"/>
    <protectedRange sqref="E4:E51" name="Plage1"/>
  </protectedRanges>
  <mergeCells count="50">
    <mergeCell ref="G35:G43"/>
    <mergeCell ref="G45:G47"/>
    <mergeCell ref="G49:G51"/>
    <mergeCell ref="G15:G17"/>
    <mergeCell ref="G19:G21"/>
    <mergeCell ref="G23:G25"/>
    <mergeCell ref="G27:G29"/>
    <mergeCell ref="G31:G33"/>
    <mergeCell ref="J41:J43"/>
    <mergeCell ref="J45:J47"/>
    <mergeCell ref="J49:J51"/>
    <mergeCell ref="K4:K6"/>
    <mergeCell ref="K7:K9"/>
    <mergeCell ref="K11:K13"/>
    <mergeCell ref="K15:K17"/>
    <mergeCell ref="K19:K21"/>
    <mergeCell ref="K23:K25"/>
    <mergeCell ref="K27:K29"/>
    <mergeCell ref="K31:K33"/>
    <mergeCell ref="K35:K37"/>
    <mergeCell ref="K38:K40"/>
    <mergeCell ref="K41:K43"/>
    <mergeCell ref="K45:K47"/>
    <mergeCell ref="K49:K51"/>
    <mergeCell ref="J23:J25"/>
    <mergeCell ref="J27:J29"/>
    <mergeCell ref="J31:J33"/>
    <mergeCell ref="J35:J37"/>
    <mergeCell ref="J38:J40"/>
    <mergeCell ref="J4:J6"/>
    <mergeCell ref="J7:J9"/>
    <mergeCell ref="J11:J13"/>
    <mergeCell ref="J15:J17"/>
    <mergeCell ref="J19:J21"/>
    <mergeCell ref="A1:G1"/>
    <mergeCell ref="F41:F43"/>
    <mergeCell ref="F45:F47"/>
    <mergeCell ref="F49:F51"/>
    <mergeCell ref="F19:F21"/>
    <mergeCell ref="F23:F25"/>
    <mergeCell ref="F27:F29"/>
    <mergeCell ref="F31:F33"/>
    <mergeCell ref="F35:F37"/>
    <mergeCell ref="F4:F6"/>
    <mergeCell ref="F7:F9"/>
    <mergeCell ref="F11:F13"/>
    <mergeCell ref="F15:F17"/>
    <mergeCell ref="F38:F40"/>
    <mergeCell ref="G4:G9"/>
    <mergeCell ref="G11:G13"/>
  </mergeCells>
  <dataValidations count="2">
    <dataValidation type="list" allowBlank="1" showInputMessage="1" showErrorMessage="1" errorTitle="Faux" error="choisir dans la liste déroulante" promptTitle="sélectionner" sqref="E11:E13 E4:E9 E15:E17 E19:E21 E23:E25 E27:E29 E31:E33 E35:E43 E45:E47 E49:E51" xr:uid="{00000000-0002-0000-0D00-000000000000}">
      <formula1>$I$1:$I$2</formula1>
    </dataValidation>
    <dataValidation allowBlank="1" showInputMessage="1" showErrorMessage="1" sqref="F19:F21 F23:F25 F27:F29 F31:F33 F35:F43 F45:F47 F49:F51" xr:uid="{00000000-0002-0000-0D00-000001000000}"/>
  </dataValidations>
  <hyperlinks>
    <hyperlink ref="F4:F6" location="'plain pied'!A1" display="'plain pied'!A1" xr:uid="{00000000-0004-0000-0D00-000000000000}"/>
    <hyperlink ref="F7:F9" location="'plain pied'!A1" display="'plain pied'!A1" xr:uid="{00000000-0004-0000-0D00-000001000000}"/>
    <hyperlink ref="F11:F13" location="'partie mobile'!A1" display="'partie mobile'!A1" xr:uid="{00000000-0004-0000-0D00-000002000000}"/>
    <hyperlink ref="F15:F17" location="bruit!A1" display="bruit!A1" xr:uid="{00000000-0004-0000-0D00-000003000000}"/>
    <hyperlink ref="F19:F21" location="pollution!A1" display="pollution!A1" xr:uid="{00000000-0004-0000-0D00-000004000000}"/>
    <hyperlink ref="F23:F25" location="engin!A1" display="engin!A1" xr:uid="{00000000-0004-0000-0D00-000005000000}"/>
    <hyperlink ref="F27:F29" location="engin!A1" display="engin!A1" xr:uid="{00000000-0004-0000-0D00-000006000000}"/>
    <hyperlink ref="F35:F37" location="Hauteur!A1" display="Hauteur!A1" xr:uid="{00000000-0004-0000-0D00-000007000000}"/>
    <hyperlink ref="F38:F40" location="Hauteur!A1" display="Hauteur!A1" xr:uid="{00000000-0004-0000-0D00-000008000000}"/>
    <hyperlink ref="F41:F43" location="Hauteur!A1" display="Hauteur!A1" xr:uid="{00000000-0004-0000-0D00-000009000000}"/>
    <hyperlink ref="F45:F47" location="brûlure!A1" display="brûlure!A1" xr:uid="{00000000-0004-0000-0D00-00000A000000}"/>
    <hyperlink ref="F49:F51" location="éclairage!A1" display="éclairage!A1" xr:uid="{00000000-0004-0000-0D00-00000B000000}"/>
    <hyperlink ref="G54" location="protecteurs!A1" display="Thème suivant" xr:uid="{00000000-0004-0000-0D00-00000C000000}"/>
    <hyperlink ref="F31:F33" location="Hauteur!A1" display="Hauteur!A1" xr:uid="{00000000-0004-0000-0D00-00000D000000}"/>
    <hyperlink ref="G57" location="Synthèse!A1" display="Synthèse" xr:uid="{00000000-0004-0000-0D00-00000E000000}"/>
    <hyperlink ref="G55" location="'mesures organisationnelles'!A1" display="Thème précédent" xr:uid="{00000000-0004-0000-0D00-00000F000000}"/>
    <hyperlink ref="G56" location="Sommaire!A1" display="Liste des thèmes" xr:uid="{00000000-0004-0000-0D00-000010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1"/>
  <sheetViews>
    <sheetView showGridLines="0" showRowColHeaders="0" topLeftCell="A33" zoomScaleNormal="100" workbookViewId="0">
      <selection activeCell="G50" sqref="G50"/>
    </sheetView>
  </sheetViews>
  <sheetFormatPr baseColWidth="10" defaultRowHeight="15.75" x14ac:dyDescent="0.25"/>
  <cols>
    <col min="1" max="1" width="55.42578125" style="40" customWidth="1"/>
    <col min="2" max="2" width="18.28515625" style="40" customWidth="1"/>
    <col min="3" max="4" width="4.7109375" style="40" hidden="1" customWidth="1"/>
    <col min="5" max="5" width="5.5703125" style="133" customWidth="1"/>
    <col min="6" max="6" width="12.140625" style="83" customWidth="1"/>
    <col min="7" max="7" width="22.5703125" style="40" bestFit="1" customWidth="1"/>
    <col min="8" max="8" width="11.42578125" style="40" customWidth="1"/>
    <col min="9" max="9" width="12.42578125" style="40" hidden="1" customWidth="1"/>
    <col min="10" max="11" width="12.140625" style="83" hidden="1" customWidth="1"/>
    <col min="12" max="13" width="11.42578125" style="40" hidden="1" customWidth="1"/>
    <col min="14" max="16384" width="11.42578125" style="40"/>
  </cols>
  <sheetData>
    <row r="1" spans="1:11" s="27" customFormat="1" ht="80.099999999999994" customHeight="1" x14ac:dyDescent="0.25">
      <c r="A1" s="229" t="s">
        <v>20</v>
      </c>
      <c r="B1" s="230"/>
      <c r="C1" s="230"/>
      <c r="D1" s="230"/>
      <c r="E1" s="230"/>
      <c r="F1" s="230"/>
      <c r="G1" s="26" t="s">
        <v>76</v>
      </c>
      <c r="I1" s="27" t="s">
        <v>0</v>
      </c>
      <c r="J1" s="78"/>
      <c r="K1" s="78"/>
    </row>
    <row r="2" spans="1:11" s="34" customFormat="1" ht="42" x14ac:dyDescent="0.35">
      <c r="A2" s="28" t="s">
        <v>37</v>
      </c>
      <c r="B2" s="29" t="s">
        <v>67</v>
      </c>
      <c r="C2" s="113"/>
      <c r="D2" s="113"/>
      <c r="E2" s="31"/>
      <c r="F2" s="80" t="s">
        <v>74</v>
      </c>
      <c r="G2" s="33" t="s">
        <v>64</v>
      </c>
      <c r="I2" s="34" t="s">
        <v>1</v>
      </c>
      <c r="J2" s="80"/>
      <c r="K2" s="80"/>
    </row>
    <row r="3" spans="1:11" ht="60" customHeight="1" x14ac:dyDescent="0.25">
      <c r="A3" s="114" t="s">
        <v>409</v>
      </c>
      <c r="B3" s="115" t="s">
        <v>27</v>
      </c>
      <c r="C3" s="116" t="s">
        <v>0</v>
      </c>
      <c r="D3" s="117" t="s">
        <v>1</v>
      </c>
      <c r="E3" s="39"/>
      <c r="F3" s="220" t="str">
        <f>IF(OR(E3="oui",E4="oui",E5="oui"),$I$3,"")</f>
        <v/>
      </c>
      <c r="G3" s="214"/>
      <c r="I3" s="41" t="s">
        <v>72</v>
      </c>
      <c r="J3" s="222">
        <f>IF(OR(E3="oui",E4="oui",E5="oui"),1,0)</f>
        <v>0</v>
      </c>
      <c r="K3" s="222">
        <v>1</v>
      </c>
    </row>
    <row r="4" spans="1:11" ht="15.75" customHeight="1" x14ac:dyDescent="0.25">
      <c r="A4" s="42"/>
      <c r="B4" s="42" t="s">
        <v>4</v>
      </c>
      <c r="C4" s="118" t="s">
        <v>0</v>
      </c>
      <c r="D4" s="119" t="s">
        <v>1</v>
      </c>
      <c r="E4" s="120"/>
      <c r="F4" s="226"/>
      <c r="G4" s="215"/>
      <c r="I4" s="41" t="s">
        <v>71</v>
      </c>
      <c r="J4" s="224"/>
      <c r="K4" s="224"/>
    </row>
    <row r="5" spans="1:11" ht="15.75" customHeight="1" x14ac:dyDescent="0.25">
      <c r="A5" s="46"/>
      <c r="B5" s="46" t="s">
        <v>3</v>
      </c>
      <c r="C5" s="121" t="s">
        <v>0</v>
      </c>
      <c r="D5" s="122" t="s">
        <v>1</v>
      </c>
      <c r="E5" s="123"/>
      <c r="F5" s="227"/>
      <c r="G5" s="216"/>
      <c r="I5" s="41" t="s">
        <v>73</v>
      </c>
      <c r="J5" s="225"/>
      <c r="K5" s="225"/>
    </row>
    <row r="6" spans="1:11" ht="9" customHeight="1" x14ac:dyDescent="0.25">
      <c r="A6" s="49"/>
      <c r="B6" s="50"/>
      <c r="C6" s="50"/>
      <c r="D6" s="50"/>
      <c r="E6" s="52"/>
      <c r="F6" s="53"/>
      <c r="G6" s="54"/>
      <c r="H6" s="55"/>
      <c r="J6" s="53"/>
      <c r="K6" s="53"/>
    </row>
    <row r="7" spans="1:11" ht="61.5" x14ac:dyDescent="0.25">
      <c r="A7" s="35" t="s">
        <v>392</v>
      </c>
      <c r="B7" s="100"/>
      <c r="C7" s="101"/>
      <c r="D7" s="101"/>
      <c r="E7" s="124"/>
      <c r="F7" s="81"/>
      <c r="G7" s="54"/>
      <c r="J7" s="81"/>
      <c r="K7" s="81"/>
    </row>
    <row r="8" spans="1:11" ht="30" customHeight="1" x14ac:dyDescent="0.25">
      <c r="A8" s="62" t="s">
        <v>29</v>
      </c>
      <c r="B8" s="125" t="s">
        <v>27</v>
      </c>
      <c r="C8" s="126" t="s">
        <v>0</v>
      </c>
      <c r="D8" s="127" t="s">
        <v>1</v>
      </c>
      <c r="E8" s="128"/>
      <c r="F8" s="220" t="str">
        <f>IF(OR(E8="oui",E9="oui",E10="oui"),$I$3,"")</f>
        <v/>
      </c>
      <c r="G8" s="214"/>
      <c r="J8" s="222">
        <f>IF(OR(E8="oui",E9="oui",E10="oui"),1,0)</f>
        <v>0</v>
      </c>
      <c r="K8" s="222">
        <v>1</v>
      </c>
    </row>
    <row r="9" spans="1:11" ht="15.75" customHeight="1" x14ac:dyDescent="0.25">
      <c r="A9" s="42"/>
      <c r="B9" s="42" t="s">
        <v>4</v>
      </c>
      <c r="C9" s="118" t="s">
        <v>0</v>
      </c>
      <c r="D9" s="119" t="s">
        <v>1</v>
      </c>
      <c r="E9" s="120"/>
      <c r="F9" s="226"/>
      <c r="G9" s="215"/>
      <c r="J9" s="224"/>
      <c r="K9" s="224"/>
    </row>
    <row r="10" spans="1:11" ht="15.75" customHeight="1" x14ac:dyDescent="0.25">
      <c r="A10" s="42"/>
      <c r="B10" s="42" t="s">
        <v>3</v>
      </c>
      <c r="C10" s="118" t="s">
        <v>0</v>
      </c>
      <c r="D10" s="119" t="s">
        <v>1</v>
      </c>
      <c r="E10" s="120"/>
      <c r="F10" s="221"/>
      <c r="G10" s="215"/>
      <c r="J10" s="225"/>
      <c r="K10" s="225"/>
    </row>
    <row r="11" spans="1:11" ht="72.75" customHeight="1" x14ac:dyDescent="0.25">
      <c r="A11" s="62" t="s">
        <v>393</v>
      </c>
      <c r="B11" s="125" t="s">
        <v>27</v>
      </c>
      <c r="C11" s="126" t="s">
        <v>0</v>
      </c>
      <c r="D11" s="127" t="s">
        <v>1</v>
      </c>
      <c r="E11" s="128"/>
      <c r="F11" s="228" t="str">
        <f>IF(OR(E11="oui",E12="oui",E13="oui"),$I$3,"")</f>
        <v/>
      </c>
      <c r="G11" s="215"/>
      <c r="J11" s="222">
        <f>IF(OR(E11="oui",E12="oui",E13="oui"),1,0)</f>
        <v>0</v>
      </c>
      <c r="K11" s="222">
        <v>1</v>
      </c>
    </row>
    <row r="12" spans="1:11" ht="15.75" customHeight="1" x14ac:dyDescent="0.25">
      <c r="A12" s="66"/>
      <c r="B12" s="42" t="s">
        <v>4</v>
      </c>
      <c r="C12" s="118" t="s">
        <v>0</v>
      </c>
      <c r="D12" s="119" t="s">
        <v>1</v>
      </c>
      <c r="E12" s="120"/>
      <c r="F12" s="226"/>
      <c r="G12" s="215"/>
      <c r="J12" s="224"/>
      <c r="K12" s="224"/>
    </row>
    <row r="13" spans="1:11" ht="15.75" customHeight="1" x14ac:dyDescent="0.25">
      <c r="A13" s="66"/>
      <c r="B13" s="42" t="s">
        <v>3</v>
      </c>
      <c r="C13" s="121" t="s">
        <v>0</v>
      </c>
      <c r="D13" s="122" t="s">
        <v>1</v>
      </c>
      <c r="E13" s="123"/>
      <c r="F13" s="227"/>
      <c r="G13" s="216"/>
      <c r="J13" s="225"/>
      <c r="K13" s="225"/>
    </row>
    <row r="14" spans="1:11" ht="9" customHeight="1" x14ac:dyDescent="0.25">
      <c r="A14" s="49"/>
      <c r="B14" s="50"/>
      <c r="C14" s="50"/>
      <c r="D14" s="50"/>
      <c r="E14" s="52"/>
      <c r="F14" s="53"/>
      <c r="G14" s="54"/>
      <c r="H14" s="55"/>
      <c r="J14" s="53"/>
      <c r="K14" s="53"/>
    </row>
    <row r="15" spans="1:11" ht="31.5" x14ac:dyDescent="0.25">
      <c r="A15" s="129" t="s">
        <v>56</v>
      </c>
      <c r="B15" s="125" t="s">
        <v>27</v>
      </c>
      <c r="C15" s="127" t="s">
        <v>0</v>
      </c>
      <c r="D15" s="126" t="s">
        <v>1</v>
      </c>
      <c r="E15" s="128"/>
      <c r="F15" s="220" t="str">
        <f>IF(OR(E15="non",E16="non",E17="non"),$I$3,"")</f>
        <v/>
      </c>
      <c r="G15" s="214"/>
      <c r="J15" s="222">
        <f>IF(OR(E15="non",E16="non",E17="non"),1,0)</f>
        <v>0</v>
      </c>
      <c r="K15" s="222">
        <v>1</v>
      </c>
    </row>
    <row r="16" spans="1:11" ht="15.75" customHeight="1" x14ac:dyDescent="0.25">
      <c r="A16" s="66"/>
      <c r="B16" s="42" t="s">
        <v>4</v>
      </c>
      <c r="C16" s="119" t="s">
        <v>0</v>
      </c>
      <c r="D16" s="118" t="s">
        <v>1</v>
      </c>
      <c r="E16" s="120"/>
      <c r="F16" s="226"/>
      <c r="G16" s="215"/>
      <c r="J16" s="224"/>
      <c r="K16" s="224"/>
    </row>
    <row r="17" spans="1:11" ht="15.75" customHeight="1" x14ac:dyDescent="0.25">
      <c r="A17" s="130"/>
      <c r="B17" s="46" t="s">
        <v>3</v>
      </c>
      <c r="C17" s="122" t="s">
        <v>0</v>
      </c>
      <c r="D17" s="121" t="s">
        <v>1</v>
      </c>
      <c r="E17" s="123"/>
      <c r="F17" s="227"/>
      <c r="G17" s="216"/>
      <c r="J17" s="225"/>
      <c r="K17" s="225"/>
    </row>
    <row r="18" spans="1:11" ht="9" customHeight="1" x14ac:dyDescent="0.25">
      <c r="A18" s="49"/>
      <c r="B18" s="50"/>
      <c r="C18" s="50"/>
      <c r="D18" s="50"/>
      <c r="E18" s="52"/>
      <c r="F18" s="53"/>
      <c r="G18" s="54"/>
      <c r="H18" s="55"/>
      <c r="J18" s="53"/>
      <c r="K18" s="53"/>
    </row>
    <row r="19" spans="1:11" ht="31.5" x14ac:dyDescent="0.25">
      <c r="A19" s="129" t="s">
        <v>51</v>
      </c>
      <c r="B19" s="125" t="s">
        <v>27</v>
      </c>
      <c r="C19" s="127" t="s">
        <v>0</v>
      </c>
      <c r="D19" s="126" t="s">
        <v>1</v>
      </c>
      <c r="E19" s="128"/>
      <c r="F19" s="220" t="str">
        <f>IF(OR(E19="non",E20="non",E21="non"),$I$3,"")</f>
        <v/>
      </c>
      <c r="G19" s="214"/>
      <c r="J19" s="222">
        <f>IF(OR(E19="non",E20="non",E21="non"),1,0)</f>
        <v>0</v>
      </c>
      <c r="K19" s="222">
        <v>1</v>
      </c>
    </row>
    <row r="20" spans="1:11" ht="15.75" customHeight="1" x14ac:dyDescent="0.25">
      <c r="A20" s="66"/>
      <c r="B20" s="42" t="s">
        <v>4</v>
      </c>
      <c r="C20" s="119" t="s">
        <v>0</v>
      </c>
      <c r="D20" s="118" t="s">
        <v>1</v>
      </c>
      <c r="E20" s="120"/>
      <c r="F20" s="226"/>
      <c r="G20" s="215"/>
      <c r="J20" s="224"/>
      <c r="K20" s="224"/>
    </row>
    <row r="21" spans="1:11" ht="15.75" customHeight="1" x14ac:dyDescent="0.25">
      <c r="A21" s="131"/>
      <c r="B21" s="46" t="s">
        <v>3</v>
      </c>
      <c r="C21" s="122" t="s">
        <v>0</v>
      </c>
      <c r="D21" s="121" t="s">
        <v>1</v>
      </c>
      <c r="E21" s="123"/>
      <c r="F21" s="227"/>
      <c r="G21" s="216"/>
      <c r="J21" s="225"/>
      <c r="K21" s="225"/>
    </row>
    <row r="22" spans="1:11" ht="9" customHeight="1" x14ac:dyDescent="0.25">
      <c r="A22" s="49"/>
      <c r="B22" s="50"/>
      <c r="C22" s="50"/>
      <c r="D22" s="50"/>
      <c r="E22" s="52"/>
      <c r="F22" s="53"/>
      <c r="G22" s="54"/>
      <c r="H22" s="55"/>
      <c r="J22" s="53"/>
      <c r="K22" s="53"/>
    </row>
    <row r="23" spans="1:11" ht="60.75" customHeight="1" x14ac:dyDescent="0.25">
      <c r="A23" s="129" t="s">
        <v>394</v>
      </c>
      <c r="B23" s="125" t="s">
        <v>27</v>
      </c>
      <c r="C23" s="126" t="s">
        <v>0</v>
      </c>
      <c r="D23" s="127" t="s">
        <v>1</v>
      </c>
      <c r="E23" s="128"/>
      <c r="F23" s="220" t="str">
        <f>IF(OR(E23="oui",E24="oui",E25="oui"),$I$3,"")</f>
        <v/>
      </c>
      <c r="G23" s="214"/>
      <c r="J23" s="222">
        <f>IF(OR(E23="oui",E24="oui",E25="oui"),1,0)</f>
        <v>0</v>
      </c>
      <c r="K23" s="222">
        <v>1</v>
      </c>
    </row>
    <row r="24" spans="1:11" ht="15.75" customHeight="1" x14ac:dyDescent="0.25">
      <c r="A24" s="66"/>
      <c r="B24" s="42" t="s">
        <v>4</v>
      </c>
      <c r="C24" s="118" t="s">
        <v>0</v>
      </c>
      <c r="D24" s="119" t="s">
        <v>1</v>
      </c>
      <c r="E24" s="120"/>
      <c r="F24" s="226"/>
      <c r="G24" s="215"/>
      <c r="J24" s="224"/>
      <c r="K24" s="224"/>
    </row>
    <row r="25" spans="1:11" ht="15.75" customHeight="1" x14ac:dyDescent="0.25">
      <c r="A25" s="131"/>
      <c r="B25" s="46" t="s">
        <v>3</v>
      </c>
      <c r="C25" s="121" t="s">
        <v>0</v>
      </c>
      <c r="D25" s="122" t="s">
        <v>1</v>
      </c>
      <c r="E25" s="123"/>
      <c r="F25" s="227"/>
      <c r="G25" s="216"/>
      <c r="J25" s="225"/>
      <c r="K25" s="225"/>
    </row>
    <row r="26" spans="1:11" ht="9" customHeight="1" x14ac:dyDescent="0.25">
      <c r="A26" s="49"/>
      <c r="B26" s="50"/>
      <c r="C26" s="50"/>
      <c r="D26" s="50"/>
      <c r="E26" s="52"/>
      <c r="F26" s="53"/>
      <c r="G26" s="54"/>
      <c r="H26" s="55"/>
      <c r="J26" s="53"/>
      <c r="K26" s="53"/>
    </row>
    <row r="27" spans="1:11" ht="63" x14ac:dyDescent="0.25">
      <c r="A27" s="129" t="s">
        <v>49</v>
      </c>
      <c r="B27" s="125" t="s">
        <v>27</v>
      </c>
      <c r="C27" s="127" t="s">
        <v>0</v>
      </c>
      <c r="D27" s="126" t="s">
        <v>1</v>
      </c>
      <c r="E27" s="128"/>
      <c r="F27" s="220" t="str">
        <f>IF(OR(E27="non",E28="non",E29="non"),$I$3,"")</f>
        <v/>
      </c>
      <c r="G27" s="214"/>
      <c r="J27" s="222">
        <f>IF(OR(E27="non",E28="non",E29="non"),1,0)</f>
        <v>0</v>
      </c>
      <c r="K27" s="222">
        <v>1</v>
      </c>
    </row>
    <row r="28" spans="1:11" ht="15.75" customHeight="1" x14ac:dyDescent="0.25">
      <c r="A28" s="66"/>
      <c r="B28" s="42" t="s">
        <v>4</v>
      </c>
      <c r="C28" s="119" t="s">
        <v>0</v>
      </c>
      <c r="D28" s="118" t="s">
        <v>1</v>
      </c>
      <c r="E28" s="120"/>
      <c r="F28" s="226"/>
      <c r="G28" s="215"/>
      <c r="J28" s="224"/>
      <c r="K28" s="224"/>
    </row>
    <row r="29" spans="1:11" ht="15.75" customHeight="1" x14ac:dyDescent="0.25">
      <c r="A29" s="131"/>
      <c r="B29" s="46" t="s">
        <v>3</v>
      </c>
      <c r="C29" s="122" t="s">
        <v>0</v>
      </c>
      <c r="D29" s="121" t="s">
        <v>1</v>
      </c>
      <c r="E29" s="123"/>
      <c r="F29" s="227"/>
      <c r="G29" s="216"/>
      <c r="J29" s="225"/>
      <c r="K29" s="225"/>
    </row>
    <row r="30" spans="1:11" ht="9" customHeight="1" x14ac:dyDescent="0.25">
      <c r="A30" s="49"/>
      <c r="B30" s="50"/>
      <c r="C30" s="50"/>
      <c r="D30" s="50"/>
      <c r="E30" s="52"/>
      <c r="F30" s="53"/>
      <c r="G30" s="54"/>
      <c r="H30" s="55"/>
      <c r="J30" s="53"/>
      <c r="K30" s="53"/>
    </row>
    <row r="31" spans="1:11" ht="63" x14ac:dyDescent="0.25">
      <c r="A31" s="129" t="s">
        <v>50</v>
      </c>
      <c r="B31" s="125" t="s">
        <v>27</v>
      </c>
      <c r="C31" s="127" t="s">
        <v>0</v>
      </c>
      <c r="D31" s="126" t="s">
        <v>1</v>
      </c>
      <c r="E31" s="128"/>
      <c r="F31" s="220" t="str">
        <f>IF(OR(E31="non",E32="non",E33="non"),$I$3,"")</f>
        <v/>
      </c>
      <c r="G31" s="214"/>
      <c r="J31" s="222">
        <f>IF(OR(E31="non",E32="non",E33="non"),1,0)</f>
        <v>0</v>
      </c>
      <c r="K31" s="222">
        <v>1</v>
      </c>
    </row>
    <row r="32" spans="1:11" ht="15.75" customHeight="1" x14ac:dyDescent="0.25">
      <c r="A32" s="66"/>
      <c r="B32" s="42" t="s">
        <v>4</v>
      </c>
      <c r="C32" s="119" t="s">
        <v>0</v>
      </c>
      <c r="D32" s="118" t="s">
        <v>1</v>
      </c>
      <c r="E32" s="120"/>
      <c r="F32" s="226"/>
      <c r="G32" s="215"/>
      <c r="J32" s="224"/>
      <c r="K32" s="224"/>
    </row>
    <row r="33" spans="1:13" ht="15.75" customHeight="1" x14ac:dyDescent="0.25">
      <c r="A33" s="131"/>
      <c r="B33" s="46" t="s">
        <v>3</v>
      </c>
      <c r="C33" s="122" t="s">
        <v>0</v>
      </c>
      <c r="D33" s="121" t="s">
        <v>1</v>
      </c>
      <c r="E33" s="123"/>
      <c r="F33" s="227"/>
      <c r="G33" s="216"/>
      <c r="J33" s="225"/>
      <c r="K33" s="225"/>
    </row>
    <row r="34" spans="1:13" ht="9" customHeight="1" x14ac:dyDescent="0.25">
      <c r="A34" s="49"/>
      <c r="B34" s="50"/>
      <c r="C34" s="50"/>
      <c r="D34" s="50"/>
      <c r="E34" s="52"/>
      <c r="F34" s="53"/>
      <c r="G34" s="54"/>
      <c r="H34" s="55"/>
      <c r="J34" s="53"/>
      <c r="K34" s="53"/>
    </row>
    <row r="35" spans="1:13" ht="31.5" x14ac:dyDescent="0.25">
      <c r="A35" s="60" t="s">
        <v>360</v>
      </c>
      <c r="B35" s="125" t="s">
        <v>27</v>
      </c>
      <c r="C35" s="126" t="s">
        <v>0</v>
      </c>
      <c r="D35" s="127" t="s">
        <v>1</v>
      </c>
      <c r="E35" s="128"/>
      <c r="F35" s="220" t="str">
        <f>IF(OR(E35="oui",E36="oui",E37="oui"),$I$3,"")</f>
        <v/>
      </c>
      <c r="G35" s="214"/>
      <c r="J35" s="222">
        <f>IF(OR(E35="oui",E36="oui",E37="oui"),1,0)</f>
        <v>0</v>
      </c>
      <c r="K35" s="222">
        <v>1</v>
      </c>
    </row>
    <row r="36" spans="1:13" ht="15.75" customHeight="1" x14ac:dyDescent="0.25">
      <c r="A36" s="42"/>
      <c r="B36" s="42" t="s">
        <v>4</v>
      </c>
      <c r="C36" s="118" t="s">
        <v>0</v>
      </c>
      <c r="D36" s="119" t="s">
        <v>1</v>
      </c>
      <c r="E36" s="120"/>
      <c r="F36" s="226"/>
      <c r="G36" s="215"/>
      <c r="J36" s="224"/>
      <c r="K36" s="224"/>
    </row>
    <row r="37" spans="1:13" ht="15.75" customHeight="1" x14ac:dyDescent="0.25">
      <c r="A37" s="46"/>
      <c r="B37" s="46" t="s">
        <v>3</v>
      </c>
      <c r="C37" s="121" t="s">
        <v>0</v>
      </c>
      <c r="D37" s="122" t="s">
        <v>1</v>
      </c>
      <c r="E37" s="123"/>
      <c r="F37" s="227"/>
      <c r="G37" s="216"/>
      <c r="J37" s="225"/>
      <c r="K37" s="225"/>
    </row>
    <row r="38" spans="1:13" ht="9" customHeight="1" x14ac:dyDescent="0.25">
      <c r="A38" s="49"/>
      <c r="B38" s="50"/>
      <c r="C38" s="50"/>
      <c r="D38" s="50"/>
      <c r="E38" s="52"/>
      <c r="F38" s="53"/>
      <c r="G38" s="54"/>
      <c r="H38" s="55"/>
      <c r="J38" s="53"/>
      <c r="K38" s="53"/>
    </row>
    <row r="39" spans="1:13" ht="46.5" x14ac:dyDescent="0.25">
      <c r="A39" s="35" t="s">
        <v>395</v>
      </c>
      <c r="B39" s="100"/>
      <c r="C39" s="101"/>
      <c r="D39" s="101"/>
      <c r="E39" s="124"/>
      <c r="F39" s="81"/>
      <c r="G39" s="54"/>
      <c r="J39" s="81"/>
      <c r="K39" s="81"/>
    </row>
    <row r="40" spans="1:13" ht="30.75" x14ac:dyDescent="0.25">
      <c r="A40" s="132" t="s">
        <v>396</v>
      </c>
      <c r="B40" s="125" t="s">
        <v>27</v>
      </c>
      <c r="C40" s="126" t="s">
        <v>0</v>
      </c>
      <c r="D40" s="127" t="s">
        <v>1</v>
      </c>
      <c r="E40" s="128"/>
      <c r="F40" s="220" t="str">
        <f>IF(OR(E40="oui",E41="oui",E42="oui"),$I$3,"")</f>
        <v/>
      </c>
      <c r="G40" s="214"/>
      <c r="J40" s="222">
        <f>IF(OR(E40="oui",E41="oui",E42="oui"),1,0)</f>
        <v>0</v>
      </c>
      <c r="K40" s="222">
        <v>1</v>
      </c>
    </row>
    <row r="41" spans="1:13" ht="15.75" customHeight="1" x14ac:dyDescent="0.25">
      <c r="A41" s="66"/>
      <c r="B41" s="42" t="s">
        <v>4</v>
      </c>
      <c r="C41" s="118" t="s">
        <v>0</v>
      </c>
      <c r="D41" s="119" t="s">
        <v>1</v>
      </c>
      <c r="E41" s="120"/>
      <c r="F41" s="226"/>
      <c r="G41" s="215"/>
      <c r="J41" s="224"/>
      <c r="K41" s="224"/>
    </row>
    <row r="42" spans="1:13" ht="15.75" customHeight="1" x14ac:dyDescent="0.25">
      <c r="A42" s="66"/>
      <c r="B42" s="42" t="s">
        <v>3</v>
      </c>
      <c r="C42" s="118" t="s">
        <v>0</v>
      </c>
      <c r="D42" s="119" t="s">
        <v>1</v>
      </c>
      <c r="E42" s="120"/>
      <c r="F42" s="221"/>
      <c r="G42" s="215"/>
      <c r="J42" s="225"/>
      <c r="K42" s="225"/>
    </row>
    <row r="43" spans="1:13" ht="30" customHeight="1" x14ac:dyDescent="0.25">
      <c r="A43" s="62" t="s">
        <v>32</v>
      </c>
      <c r="B43" s="125" t="s">
        <v>27</v>
      </c>
      <c r="C43" s="126" t="s">
        <v>0</v>
      </c>
      <c r="D43" s="127" t="s">
        <v>1</v>
      </c>
      <c r="E43" s="128"/>
      <c r="F43" s="228" t="str">
        <f>IF(OR(E43="oui",E44="oui",E45="oui"),$I$3,"")</f>
        <v/>
      </c>
      <c r="G43" s="215"/>
      <c r="J43" s="222">
        <f>IF(OR(E43="oui",E44="oui",E45="oui"),1,0)</f>
        <v>0</v>
      </c>
      <c r="K43" s="222">
        <v>1</v>
      </c>
    </row>
    <row r="44" spans="1:13" ht="15.75" customHeight="1" x14ac:dyDescent="0.25">
      <c r="A44" s="42"/>
      <c r="B44" s="42" t="s">
        <v>4</v>
      </c>
      <c r="C44" s="118" t="s">
        <v>0</v>
      </c>
      <c r="D44" s="119" t="s">
        <v>1</v>
      </c>
      <c r="E44" s="120"/>
      <c r="F44" s="226"/>
      <c r="G44" s="215"/>
      <c r="J44" s="224"/>
      <c r="K44" s="224"/>
    </row>
    <row r="45" spans="1:13" ht="15.75" customHeight="1" x14ac:dyDescent="0.25">
      <c r="A45" s="46"/>
      <c r="B45" s="46" t="s">
        <v>3</v>
      </c>
      <c r="C45" s="121" t="s">
        <v>0</v>
      </c>
      <c r="D45" s="122" t="s">
        <v>1</v>
      </c>
      <c r="E45" s="123"/>
      <c r="F45" s="227"/>
      <c r="G45" s="216"/>
      <c r="J45" s="225"/>
      <c r="K45" s="225"/>
    </row>
    <row r="46" spans="1:13" ht="9" customHeight="1" x14ac:dyDescent="0.25">
      <c r="A46" s="49"/>
      <c r="B46" s="50"/>
      <c r="C46" s="50"/>
      <c r="D46" s="50"/>
      <c r="E46" s="52"/>
      <c r="F46" s="53"/>
      <c r="G46" s="70"/>
      <c r="H46" s="55"/>
      <c r="J46" s="53"/>
      <c r="K46" s="53"/>
    </row>
    <row r="47" spans="1:13" x14ac:dyDescent="0.25">
      <c r="J47" s="83">
        <f>SUM(J1:J46)</f>
        <v>0</v>
      </c>
      <c r="K47" s="83">
        <f>SUM(K1:K46)</f>
        <v>11</v>
      </c>
      <c r="L47" s="74">
        <f>(J47/K47)</f>
        <v>0</v>
      </c>
      <c r="M47" s="40" t="s">
        <v>81</v>
      </c>
    </row>
    <row r="48" spans="1:13" ht="20.100000000000001" customHeight="1" x14ac:dyDescent="0.25">
      <c r="G48" s="21" t="s">
        <v>79</v>
      </c>
    </row>
    <row r="49" spans="7:7" ht="20.100000000000001" customHeight="1" x14ac:dyDescent="0.25">
      <c r="G49" s="21" t="s">
        <v>83</v>
      </c>
    </row>
    <row r="50" spans="7:7" ht="20.100000000000001" customHeight="1" x14ac:dyDescent="0.25">
      <c r="G50" s="21" t="s">
        <v>358</v>
      </c>
    </row>
    <row r="51" spans="7:7" ht="20.100000000000001" customHeight="1" x14ac:dyDescent="0.25">
      <c r="G51" s="21" t="s">
        <v>80</v>
      </c>
    </row>
  </sheetData>
  <sheetProtection sheet="1" objects="1" scenarios="1"/>
  <protectedRanges>
    <protectedRange sqref="E3:E45" name="Plage1"/>
    <protectedRange sqref="G3:G45" name="Plage2"/>
  </protectedRanges>
  <mergeCells count="43">
    <mergeCell ref="G27:G29"/>
    <mergeCell ref="G31:G33"/>
    <mergeCell ref="G35:G37"/>
    <mergeCell ref="G40:G45"/>
    <mergeCell ref="G3:G5"/>
    <mergeCell ref="G8:G13"/>
    <mergeCell ref="G15:G17"/>
    <mergeCell ref="G19:G21"/>
    <mergeCell ref="G23:G25"/>
    <mergeCell ref="A1:F1"/>
    <mergeCell ref="J43:J45"/>
    <mergeCell ref="K3:K5"/>
    <mergeCell ref="K8:K10"/>
    <mergeCell ref="K11:K13"/>
    <mergeCell ref="K15:K17"/>
    <mergeCell ref="K19:K21"/>
    <mergeCell ref="K23:K25"/>
    <mergeCell ref="K27:K29"/>
    <mergeCell ref="K31:K33"/>
    <mergeCell ref="K35:K37"/>
    <mergeCell ref="K40:K42"/>
    <mergeCell ref="K43:K45"/>
    <mergeCell ref="J23:J25"/>
    <mergeCell ref="J27:J29"/>
    <mergeCell ref="J31:J33"/>
    <mergeCell ref="J35:J37"/>
    <mergeCell ref="J40:J42"/>
    <mergeCell ref="J3:J5"/>
    <mergeCell ref="J8:J10"/>
    <mergeCell ref="J11:J13"/>
    <mergeCell ref="J15:J17"/>
    <mergeCell ref="J19:J21"/>
    <mergeCell ref="F3:F5"/>
    <mergeCell ref="F8:F10"/>
    <mergeCell ref="F11:F13"/>
    <mergeCell ref="F15:F17"/>
    <mergeCell ref="F40:F42"/>
    <mergeCell ref="F43:F45"/>
    <mergeCell ref="F19:F21"/>
    <mergeCell ref="F23:F25"/>
    <mergeCell ref="F27:F29"/>
    <mergeCell ref="F31:F33"/>
    <mergeCell ref="F35:F37"/>
  </mergeCells>
  <dataValidations count="1">
    <dataValidation type="list" allowBlank="1" showInputMessage="1" showErrorMessage="1" errorTitle="Faux" error="choisir dans la liste déroulante" promptTitle="sélectionner" sqref="E40:E45 E8:E13 E15:E17 E19:E21 E23:E25 E27:E29 E31:E33 E35:E37 E3:E5" xr:uid="{00000000-0002-0000-0E00-000000000000}">
      <formula1>$I$1:$I$2</formula1>
    </dataValidation>
  </dataValidations>
  <hyperlinks>
    <hyperlink ref="G1" location="'expli protecteurs'!A1" display="‼" xr:uid="{00000000-0004-0000-0E00-000000000000}"/>
    <hyperlink ref="F3:F5" location="transmission!A1" display="transmission!A1" xr:uid="{00000000-0004-0000-0E00-000001000000}"/>
    <hyperlink ref="F8:F10" location="'élément mobile'!A1" display="'élément mobile'!A1" xr:uid="{00000000-0004-0000-0E00-000002000000}"/>
    <hyperlink ref="F11:F13" location="'élément mobile'!A1" display="'élément mobile'!A1" xr:uid="{00000000-0004-0000-0E00-000003000000}"/>
    <hyperlink ref="F15:F17" location="'expli protecteurs'!A1" display="'expli protecteurs'!A1" xr:uid="{00000000-0004-0000-0E00-000004000000}"/>
    <hyperlink ref="F19:F21" location="'expli protecteurs'!A1" display="'expli protecteurs'!A1" xr:uid="{00000000-0004-0000-0E00-000005000000}"/>
    <hyperlink ref="F23:F25" location="'expli protecteurs'!A1" display="'expli protecteurs'!A1" xr:uid="{00000000-0004-0000-0E00-000006000000}"/>
    <hyperlink ref="F27:F29" location="'expli protecteurs'!A1" display="'expli protecteurs'!A1" xr:uid="{00000000-0004-0000-0E00-000007000000}"/>
    <hyperlink ref="F31:F33" location="'expli protecteurs'!A1" display="'expli protecteurs'!A1" xr:uid="{00000000-0004-0000-0E00-000008000000}"/>
    <hyperlink ref="F35:F37" location="enfermement!A1" display="enfermement!A1" xr:uid="{00000000-0004-0000-0E00-000009000000}"/>
    <hyperlink ref="F40:F42" location="projection!A1" display="projection!A1" xr:uid="{00000000-0004-0000-0E00-00000A000000}"/>
    <hyperlink ref="F43:F45" location="projection!A1" display="projection!A1" xr:uid="{00000000-0004-0000-0E00-00000B000000}"/>
    <hyperlink ref="G48" location="'organes de service'!A1" display="Thème suivant" xr:uid="{00000000-0004-0000-0E00-00000C000000}"/>
    <hyperlink ref="G51" location="Synthèse!A1" display="Synthèse" xr:uid="{00000000-0004-0000-0E00-00000D000000}"/>
    <hyperlink ref="G49" location="environnement!A1" display="Thème précédent" xr:uid="{00000000-0004-0000-0E00-00000E000000}"/>
    <hyperlink ref="G50" location="Sommaire!A1" display="Liste des thèmes" xr:uid="{00000000-0004-0000-0E00-00000F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80"/>
  <sheetViews>
    <sheetView showGridLines="0" showRowColHeaders="0" topLeftCell="A47" zoomScaleNormal="100" workbookViewId="0">
      <selection activeCell="G77" sqref="G77"/>
    </sheetView>
  </sheetViews>
  <sheetFormatPr baseColWidth="10" defaultRowHeight="15.75" x14ac:dyDescent="0.25"/>
  <cols>
    <col min="1" max="1" width="55.42578125" style="40" customWidth="1"/>
    <col min="2" max="2" width="18.28515625" style="71" customWidth="1"/>
    <col min="3" max="4" width="4.7109375" style="72" hidden="1" customWidth="1"/>
    <col min="5" max="5" width="5.5703125" style="73" customWidth="1"/>
    <col min="6" max="6" width="12.140625" style="58" customWidth="1"/>
    <col min="7" max="7" width="22.5703125" style="40" bestFit="1" customWidth="1"/>
    <col min="8" max="8" width="11.42578125" style="40" customWidth="1"/>
    <col min="9" max="9" width="12.42578125" style="40" hidden="1" customWidth="1"/>
    <col min="10" max="11" width="12.140625" style="58" hidden="1" customWidth="1"/>
    <col min="12" max="13" width="11.42578125" style="40" hidden="1" customWidth="1"/>
    <col min="14" max="16384" width="11.42578125" style="40"/>
  </cols>
  <sheetData>
    <row r="1" spans="1:11" s="27" customFormat="1" ht="80.099999999999994" customHeight="1" x14ac:dyDescent="0.25">
      <c r="A1" s="229" t="s">
        <v>21</v>
      </c>
      <c r="B1" s="230"/>
      <c r="C1" s="230"/>
      <c r="D1" s="230"/>
      <c r="E1" s="230"/>
      <c r="F1" s="230"/>
      <c r="G1" s="26" t="s">
        <v>76</v>
      </c>
      <c r="I1" s="27" t="s">
        <v>0</v>
      </c>
    </row>
    <row r="2" spans="1:11" s="34" customFormat="1" ht="42" x14ac:dyDescent="0.35">
      <c r="A2" s="28" t="s">
        <v>37</v>
      </c>
      <c r="B2" s="29" t="s">
        <v>67</v>
      </c>
      <c r="C2" s="30"/>
      <c r="D2" s="30"/>
      <c r="E2" s="31"/>
      <c r="F2" s="80" t="s">
        <v>74</v>
      </c>
      <c r="G2" s="33" t="s">
        <v>64</v>
      </c>
      <c r="I2" s="34" t="s">
        <v>1</v>
      </c>
      <c r="J2" s="80"/>
      <c r="K2" s="80"/>
    </row>
    <row r="3" spans="1:11" ht="75" customHeight="1" x14ac:dyDescent="0.25">
      <c r="A3" s="35" t="s">
        <v>382</v>
      </c>
      <c r="B3" s="36" t="s">
        <v>27</v>
      </c>
      <c r="C3" s="88" t="s">
        <v>0</v>
      </c>
      <c r="D3" s="37" t="s">
        <v>1</v>
      </c>
      <c r="E3" s="39"/>
      <c r="F3" s="220" t="str">
        <f>IF(OR(E3="non",E4="non",E5="non"),$I$3,"")</f>
        <v/>
      </c>
      <c r="G3" s="214"/>
      <c r="I3" s="41" t="s">
        <v>72</v>
      </c>
      <c r="J3" s="222">
        <f>IF(OR(E3="non",E4="non",E5="non"),1,0)</f>
        <v>0</v>
      </c>
      <c r="K3" s="234">
        <v>1</v>
      </c>
    </row>
    <row r="4" spans="1:11" ht="15.75" customHeight="1" x14ac:dyDescent="0.25">
      <c r="A4" s="42"/>
      <c r="B4" s="43" t="s">
        <v>4</v>
      </c>
      <c r="C4" s="89" t="s">
        <v>0</v>
      </c>
      <c r="D4" s="44" t="s">
        <v>1</v>
      </c>
      <c r="E4" s="39"/>
      <c r="F4" s="226"/>
      <c r="G4" s="215"/>
      <c r="I4" s="41" t="s">
        <v>71</v>
      </c>
      <c r="J4" s="224"/>
      <c r="K4" s="235"/>
    </row>
    <row r="5" spans="1:11" ht="15.75" customHeight="1" x14ac:dyDescent="0.25">
      <c r="A5" s="46"/>
      <c r="B5" s="47" t="s">
        <v>3</v>
      </c>
      <c r="C5" s="90" t="s">
        <v>0</v>
      </c>
      <c r="D5" s="48" t="s">
        <v>1</v>
      </c>
      <c r="E5" s="75"/>
      <c r="F5" s="227"/>
      <c r="G5" s="216"/>
      <c r="I5" s="41" t="s">
        <v>73</v>
      </c>
      <c r="J5" s="225"/>
      <c r="K5" s="236"/>
    </row>
    <row r="6" spans="1:11" ht="9" customHeight="1" x14ac:dyDescent="0.25">
      <c r="A6" s="49"/>
      <c r="B6" s="50"/>
      <c r="C6" s="50"/>
      <c r="D6" s="50"/>
      <c r="E6" s="52"/>
      <c r="F6" s="53"/>
      <c r="G6" s="91"/>
      <c r="H6" s="55"/>
      <c r="J6" s="53"/>
      <c r="K6" s="53"/>
    </row>
    <row r="7" spans="1:11" ht="46.5" x14ac:dyDescent="0.25">
      <c r="A7" s="60" t="s">
        <v>383</v>
      </c>
      <c r="B7" s="43" t="s">
        <v>27</v>
      </c>
      <c r="C7" s="44" t="s">
        <v>0</v>
      </c>
      <c r="D7" s="45" t="s">
        <v>1</v>
      </c>
      <c r="E7" s="56"/>
      <c r="F7" s="220" t="str">
        <f>IF(OR(E7="oui",E8="oui",E9="oui"),$I$3,"")</f>
        <v/>
      </c>
      <c r="G7" s="214"/>
      <c r="J7" s="222">
        <f>IF(OR(E7="oui",E8="oui",E9="oui"),1,0)</f>
        <v>0</v>
      </c>
      <c r="K7" s="234">
        <v>1</v>
      </c>
    </row>
    <row r="8" spans="1:11" ht="15.75" customHeight="1" x14ac:dyDescent="0.25">
      <c r="A8" s="84"/>
      <c r="B8" s="43" t="s">
        <v>4</v>
      </c>
      <c r="C8" s="44" t="s">
        <v>0</v>
      </c>
      <c r="D8" s="45" t="s">
        <v>1</v>
      </c>
      <c r="E8" s="39"/>
      <c r="F8" s="226"/>
      <c r="G8" s="215"/>
      <c r="J8" s="224"/>
      <c r="K8" s="235"/>
    </row>
    <row r="9" spans="1:11" ht="15.75" customHeight="1" x14ac:dyDescent="0.25">
      <c r="A9" s="92"/>
      <c r="B9" s="47" t="s">
        <v>3</v>
      </c>
      <c r="C9" s="48" t="s">
        <v>0</v>
      </c>
      <c r="D9" s="68" t="s">
        <v>1</v>
      </c>
      <c r="E9" s="75"/>
      <c r="F9" s="227"/>
      <c r="G9" s="216"/>
      <c r="J9" s="225"/>
      <c r="K9" s="236"/>
    </row>
    <row r="10" spans="1:11" ht="9" customHeight="1" x14ac:dyDescent="0.25">
      <c r="A10" s="49"/>
      <c r="B10" s="50"/>
      <c r="C10" s="50"/>
      <c r="D10" s="50"/>
      <c r="E10" s="52"/>
      <c r="F10" s="53"/>
      <c r="G10" s="91"/>
      <c r="H10" s="55"/>
      <c r="J10" s="53"/>
      <c r="K10" s="53"/>
    </row>
    <row r="11" spans="1:11" ht="61.5" x14ac:dyDescent="0.25">
      <c r="A11" s="93" t="s">
        <v>384</v>
      </c>
      <c r="B11" s="94"/>
      <c r="C11" s="95" t="s">
        <v>0</v>
      </c>
      <c r="D11" s="95" t="s">
        <v>1</v>
      </c>
      <c r="E11" s="96"/>
      <c r="F11" s="97" t="str">
        <f>IF(E11="oui",$I$4,"")</f>
        <v/>
      </c>
      <c r="G11" s="98"/>
      <c r="J11" s="97"/>
      <c r="K11" s="97"/>
    </row>
    <row r="12" spans="1:11" x14ac:dyDescent="0.25">
      <c r="A12" s="99" t="s">
        <v>8</v>
      </c>
      <c r="B12" s="100"/>
      <c r="C12" s="101"/>
      <c r="D12" s="101"/>
      <c r="E12" s="102"/>
      <c r="F12" s="103"/>
      <c r="G12" s="91"/>
      <c r="J12" s="103"/>
      <c r="K12" s="103"/>
    </row>
    <row r="13" spans="1:11" x14ac:dyDescent="0.25">
      <c r="A13" s="62" t="s">
        <v>38</v>
      </c>
      <c r="B13" s="63" t="s">
        <v>27</v>
      </c>
      <c r="C13" s="64" t="s">
        <v>0</v>
      </c>
      <c r="D13" s="65" t="s">
        <v>1</v>
      </c>
      <c r="E13" s="56"/>
      <c r="F13" s="220" t="str">
        <f>IF(OR(E13="non",E14="non",E15="non"),$I$3,"")</f>
        <v/>
      </c>
      <c r="G13" s="214"/>
      <c r="J13" s="222">
        <f>IF(OR(E13="non",E14="non",E15="non"),1,0)</f>
        <v>0</v>
      </c>
      <c r="K13" s="234">
        <v>1</v>
      </c>
    </row>
    <row r="14" spans="1:11" ht="15.75" customHeight="1" x14ac:dyDescent="0.25">
      <c r="A14" s="66"/>
      <c r="B14" s="43" t="s">
        <v>4</v>
      </c>
      <c r="C14" s="45" t="s">
        <v>0</v>
      </c>
      <c r="D14" s="44" t="s">
        <v>1</v>
      </c>
      <c r="E14" s="39"/>
      <c r="F14" s="226"/>
      <c r="G14" s="215"/>
      <c r="J14" s="224"/>
      <c r="K14" s="235"/>
    </row>
    <row r="15" spans="1:11" ht="15.75" customHeight="1" x14ac:dyDescent="0.25">
      <c r="A15" s="67"/>
      <c r="B15" s="47" t="s">
        <v>3</v>
      </c>
      <c r="C15" s="68" t="s">
        <v>0</v>
      </c>
      <c r="D15" s="48" t="s">
        <v>1</v>
      </c>
      <c r="E15" s="75"/>
      <c r="F15" s="227"/>
      <c r="G15" s="216"/>
      <c r="J15" s="225"/>
      <c r="K15" s="236"/>
    </row>
    <row r="16" spans="1:11" ht="9" customHeight="1" x14ac:dyDescent="0.25">
      <c r="A16" s="49"/>
      <c r="B16" s="50"/>
      <c r="C16" s="50"/>
      <c r="D16" s="50"/>
      <c r="E16" s="52"/>
      <c r="F16" s="53"/>
      <c r="G16" s="91"/>
      <c r="H16" s="55"/>
      <c r="J16" s="53"/>
      <c r="K16" s="53"/>
    </row>
    <row r="17" spans="1:11" ht="61.5" x14ac:dyDescent="0.25">
      <c r="A17" s="35" t="s">
        <v>385</v>
      </c>
      <c r="B17" s="36" t="s">
        <v>27</v>
      </c>
      <c r="C17" s="38" t="s">
        <v>0</v>
      </c>
      <c r="D17" s="37" t="s">
        <v>1</v>
      </c>
      <c r="E17" s="56"/>
      <c r="F17" s="220" t="str">
        <f>IF(OR(E17="non",E18="non",E19="non"),$I$3,"")</f>
        <v/>
      </c>
      <c r="G17" s="214"/>
      <c r="J17" s="222">
        <f>IF(OR(E17="non",E18="non",E19="non"),1,0)</f>
        <v>0</v>
      </c>
      <c r="K17" s="234">
        <v>1</v>
      </c>
    </row>
    <row r="18" spans="1:11" ht="15.75" customHeight="1" x14ac:dyDescent="0.25">
      <c r="A18" s="42"/>
      <c r="B18" s="43" t="s">
        <v>4</v>
      </c>
      <c r="C18" s="45" t="s">
        <v>0</v>
      </c>
      <c r="D18" s="44" t="s">
        <v>1</v>
      </c>
      <c r="E18" s="39"/>
      <c r="F18" s="226"/>
      <c r="G18" s="215"/>
      <c r="J18" s="224"/>
      <c r="K18" s="235"/>
    </row>
    <row r="19" spans="1:11" ht="15.75" customHeight="1" x14ac:dyDescent="0.25">
      <c r="A19" s="46"/>
      <c r="B19" s="47" t="s">
        <v>3</v>
      </c>
      <c r="C19" s="68" t="s">
        <v>0</v>
      </c>
      <c r="D19" s="48" t="s">
        <v>1</v>
      </c>
      <c r="E19" s="75"/>
      <c r="F19" s="227"/>
      <c r="G19" s="216"/>
      <c r="J19" s="225"/>
      <c r="K19" s="236"/>
    </row>
    <row r="20" spans="1:11" ht="9" customHeight="1" x14ac:dyDescent="0.25">
      <c r="A20" s="49"/>
      <c r="B20" s="50"/>
      <c r="C20" s="50"/>
      <c r="D20" s="50"/>
      <c r="E20" s="52"/>
      <c r="F20" s="53"/>
      <c r="G20" s="91"/>
      <c r="H20" s="55"/>
      <c r="J20" s="53"/>
      <c r="K20" s="53"/>
    </row>
    <row r="21" spans="1:11" ht="61.5" x14ac:dyDescent="0.25">
      <c r="A21" s="35" t="s">
        <v>386</v>
      </c>
      <c r="B21" s="36" t="s">
        <v>27</v>
      </c>
      <c r="C21" s="37" t="s">
        <v>0</v>
      </c>
      <c r="D21" s="38" t="s">
        <v>1</v>
      </c>
      <c r="E21" s="56"/>
      <c r="F21" s="220" t="str">
        <f>IF(OR(E21="oui",E22="oui",E23="oui"),$I$5,"")</f>
        <v/>
      </c>
      <c r="G21" s="104"/>
      <c r="J21" s="222">
        <f>IF(OR(E21="oui",E22="oui",E23="oui"),1,0)</f>
        <v>0</v>
      </c>
      <c r="K21" s="234">
        <v>1</v>
      </c>
    </row>
    <row r="22" spans="1:11" ht="15.75" customHeight="1" x14ac:dyDescent="0.25">
      <c r="A22" s="42"/>
      <c r="B22" s="43" t="s">
        <v>4</v>
      </c>
      <c r="C22" s="44" t="s">
        <v>0</v>
      </c>
      <c r="D22" s="45" t="s">
        <v>1</v>
      </c>
      <c r="E22" s="39"/>
      <c r="F22" s="226"/>
      <c r="G22" s="105"/>
      <c r="J22" s="224"/>
      <c r="K22" s="235"/>
    </row>
    <row r="23" spans="1:11" ht="15.75" customHeight="1" x14ac:dyDescent="0.25">
      <c r="A23" s="42"/>
      <c r="B23" s="47" t="s">
        <v>3</v>
      </c>
      <c r="C23" s="48" t="s">
        <v>0</v>
      </c>
      <c r="D23" s="68" t="s">
        <v>1</v>
      </c>
      <c r="E23" s="75"/>
      <c r="F23" s="227"/>
      <c r="G23" s="106"/>
      <c r="J23" s="225"/>
      <c r="K23" s="236"/>
    </row>
    <row r="24" spans="1:11" x14ac:dyDescent="0.25">
      <c r="A24" s="99" t="s">
        <v>8</v>
      </c>
      <c r="B24" s="100"/>
      <c r="C24" s="101"/>
      <c r="D24" s="101"/>
      <c r="E24" s="102"/>
      <c r="F24" s="103"/>
      <c r="G24" s="91"/>
      <c r="J24" s="103"/>
      <c r="K24" s="103"/>
    </row>
    <row r="25" spans="1:11" ht="58.5" customHeight="1" x14ac:dyDescent="0.25">
      <c r="A25" s="84" t="s">
        <v>387</v>
      </c>
      <c r="B25" s="36" t="s">
        <v>27</v>
      </c>
      <c r="C25" s="38" t="s">
        <v>0</v>
      </c>
      <c r="D25" s="37" t="s">
        <v>1</v>
      </c>
      <c r="E25" s="56"/>
      <c r="F25" s="220" t="str">
        <f>IF(OR(E25="non",E26="non",E27="non"),$I$3,"")</f>
        <v/>
      </c>
      <c r="G25" s="214"/>
      <c r="J25" s="222">
        <f>IF(OR(E25="non",E26="non",E27="non"),1,0)</f>
        <v>0</v>
      </c>
      <c r="K25" s="234">
        <v>1</v>
      </c>
    </row>
    <row r="26" spans="1:11" ht="15.75" customHeight="1" x14ac:dyDescent="0.25">
      <c r="A26" s="42"/>
      <c r="B26" s="43" t="s">
        <v>4</v>
      </c>
      <c r="C26" s="45" t="s">
        <v>0</v>
      </c>
      <c r="D26" s="44" t="s">
        <v>1</v>
      </c>
      <c r="E26" s="39"/>
      <c r="F26" s="226"/>
      <c r="G26" s="215"/>
      <c r="J26" s="224"/>
      <c r="K26" s="235"/>
    </row>
    <row r="27" spans="1:11" ht="15.75" customHeight="1" x14ac:dyDescent="0.25">
      <c r="A27" s="107"/>
      <c r="B27" s="108" t="s">
        <v>3</v>
      </c>
      <c r="C27" s="109" t="s">
        <v>0</v>
      </c>
      <c r="D27" s="110" t="s">
        <v>1</v>
      </c>
      <c r="E27" s="111"/>
      <c r="F27" s="221"/>
      <c r="G27" s="215"/>
      <c r="J27" s="225"/>
      <c r="K27" s="237"/>
    </row>
    <row r="28" spans="1:11" ht="69.95" customHeight="1" x14ac:dyDescent="0.25">
      <c r="A28" s="84" t="s">
        <v>388</v>
      </c>
      <c r="B28" s="43" t="s">
        <v>27</v>
      </c>
      <c r="C28" s="44" t="s">
        <v>0</v>
      </c>
      <c r="D28" s="45" t="s">
        <v>1</v>
      </c>
      <c r="E28" s="39"/>
      <c r="F28" s="228" t="str">
        <f>IF(OR(E28="oui",E29="oui",E30="oui"),$I$3,"")</f>
        <v/>
      </c>
      <c r="G28" s="215"/>
      <c r="J28" s="222">
        <f>IF(OR(E28="oui",E29="oui",E30="oui"),1,0)</f>
        <v>0</v>
      </c>
      <c r="K28" s="238">
        <v>1</v>
      </c>
    </row>
    <row r="29" spans="1:11" ht="15.75" customHeight="1" x14ac:dyDescent="0.25">
      <c r="A29" s="42"/>
      <c r="B29" s="43" t="s">
        <v>4</v>
      </c>
      <c r="C29" s="44" t="s">
        <v>0</v>
      </c>
      <c r="D29" s="45" t="s">
        <v>1</v>
      </c>
      <c r="E29" s="39"/>
      <c r="F29" s="226"/>
      <c r="G29" s="215"/>
      <c r="J29" s="224"/>
      <c r="K29" s="235"/>
    </row>
    <row r="30" spans="1:11" ht="15.75" customHeight="1" x14ac:dyDescent="0.25">
      <c r="A30" s="107"/>
      <c r="B30" s="108" t="s">
        <v>3</v>
      </c>
      <c r="C30" s="110" t="s">
        <v>0</v>
      </c>
      <c r="D30" s="109" t="s">
        <v>1</v>
      </c>
      <c r="E30" s="111"/>
      <c r="F30" s="221"/>
      <c r="G30" s="215"/>
      <c r="J30" s="225"/>
      <c r="K30" s="237"/>
    </row>
    <row r="31" spans="1:11" ht="62.1" customHeight="1" x14ac:dyDescent="0.25">
      <c r="A31" s="84" t="s">
        <v>389</v>
      </c>
      <c r="B31" s="43" t="s">
        <v>27</v>
      </c>
      <c r="C31" s="45" t="s">
        <v>0</v>
      </c>
      <c r="D31" s="44" t="s">
        <v>1</v>
      </c>
      <c r="E31" s="39"/>
      <c r="F31" s="228" t="str">
        <f>IF(OR(E31="non",E32="non",E33="non"),$I$3,"")</f>
        <v/>
      </c>
      <c r="G31" s="215"/>
      <c r="J31" s="222">
        <f>IF(OR(E31="non",E32="non",E33="non"),1,0)</f>
        <v>0</v>
      </c>
      <c r="K31" s="238">
        <v>1</v>
      </c>
    </row>
    <row r="32" spans="1:11" ht="15.75" customHeight="1" x14ac:dyDescent="0.25">
      <c r="A32" s="42"/>
      <c r="B32" s="43" t="s">
        <v>4</v>
      </c>
      <c r="C32" s="45" t="s">
        <v>0</v>
      </c>
      <c r="D32" s="44" t="s">
        <v>1</v>
      </c>
      <c r="E32" s="39"/>
      <c r="F32" s="226"/>
      <c r="G32" s="215"/>
      <c r="J32" s="224"/>
      <c r="K32" s="235"/>
    </row>
    <row r="33" spans="1:11" ht="15.75" customHeight="1" x14ac:dyDescent="0.25">
      <c r="A33" s="46"/>
      <c r="B33" s="47" t="s">
        <v>3</v>
      </c>
      <c r="C33" s="68" t="s">
        <v>0</v>
      </c>
      <c r="D33" s="48" t="s">
        <v>1</v>
      </c>
      <c r="E33" s="75"/>
      <c r="F33" s="227"/>
      <c r="G33" s="216"/>
      <c r="J33" s="225"/>
      <c r="K33" s="236"/>
    </row>
    <row r="34" spans="1:11" ht="9" customHeight="1" x14ac:dyDescent="0.25">
      <c r="A34" s="49"/>
      <c r="B34" s="50"/>
      <c r="C34" s="50"/>
      <c r="D34" s="50"/>
      <c r="E34" s="52"/>
      <c r="F34" s="53"/>
      <c r="G34" s="91"/>
      <c r="H34" s="55"/>
      <c r="J34" s="53"/>
      <c r="K34" s="53"/>
    </row>
    <row r="35" spans="1:11" ht="31.5" x14ac:dyDescent="0.25">
      <c r="A35" s="35" t="s">
        <v>12</v>
      </c>
      <c r="B35" s="36" t="s">
        <v>27</v>
      </c>
      <c r="C35" s="38" t="s">
        <v>0</v>
      </c>
      <c r="D35" s="37" t="s">
        <v>1</v>
      </c>
      <c r="E35" s="56"/>
      <c r="F35" s="220" t="str">
        <f>IF(OR(E35="non",E36="non",E37="non"),$I$3,"")</f>
        <v/>
      </c>
      <c r="G35" s="214"/>
      <c r="J35" s="222">
        <f>IF(OR(E35="non",E36="non",E37="non"),1,0)</f>
        <v>0</v>
      </c>
      <c r="K35" s="234">
        <v>1</v>
      </c>
    </row>
    <row r="36" spans="1:11" ht="15.75" customHeight="1" x14ac:dyDescent="0.25">
      <c r="A36" s="42"/>
      <c r="B36" s="43" t="s">
        <v>4</v>
      </c>
      <c r="C36" s="45" t="s">
        <v>0</v>
      </c>
      <c r="D36" s="44" t="s">
        <v>1</v>
      </c>
      <c r="E36" s="39"/>
      <c r="F36" s="226"/>
      <c r="G36" s="215"/>
      <c r="J36" s="224"/>
      <c r="K36" s="235"/>
    </row>
    <row r="37" spans="1:11" ht="15.75" customHeight="1" x14ac:dyDescent="0.25">
      <c r="A37" s="46"/>
      <c r="B37" s="47" t="s">
        <v>3</v>
      </c>
      <c r="C37" s="68" t="s">
        <v>0</v>
      </c>
      <c r="D37" s="48" t="s">
        <v>1</v>
      </c>
      <c r="E37" s="75"/>
      <c r="F37" s="227"/>
      <c r="G37" s="216"/>
      <c r="J37" s="225"/>
      <c r="K37" s="236"/>
    </row>
    <row r="38" spans="1:11" ht="9" customHeight="1" x14ac:dyDescent="0.25">
      <c r="A38" s="49"/>
      <c r="B38" s="50"/>
      <c r="C38" s="50"/>
      <c r="D38" s="50"/>
      <c r="E38" s="52"/>
      <c r="F38" s="53"/>
      <c r="G38" s="91"/>
      <c r="H38" s="55"/>
      <c r="J38" s="53"/>
      <c r="K38" s="53"/>
    </row>
    <row r="39" spans="1:11" ht="31.5" x14ac:dyDescent="0.25">
      <c r="A39" s="35" t="s">
        <v>33</v>
      </c>
      <c r="B39" s="36" t="s">
        <v>27</v>
      </c>
      <c r="C39" s="38" t="s">
        <v>0</v>
      </c>
      <c r="D39" s="38" t="s">
        <v>1</v>
      </c>
      <c r="E39" s="56"/>
      <c r="F39" s="231" t="str">
        <f>IF(OR(E39="oui",E40="oui",E41="oui"),$I$4,"")</f>
        <v/>
      </c>
      <c r="G39" s="214"/>
      <c r="J39" s="231"/>
      <c r="K39" s="231"/>
    </row>
    <row r="40" spans="1:11" ht="15.75" customHeight="1" x14ac:dyDescent="0.25">
      <c r="A40" s="42"/>
      <c r="B40" s="43" t="s">
        <v>4</v>
      </c>
      <c r="C40" s="45" t="s">
        <v>0</v>
      </c>
      <c r="D40" s="45" t="s">
        <v>1</v>
      </c>
      <c r="E40" s="39"/>
      <c r="F40" s="232"/>
      <c r="G40" s="215"/>
      <c r="J40" s="232"/>
      <c r="K40" s="232"/>
    </row>
    <row r="41" spans="1:11" ht="15.75" customHeight="1" x14ac:dyDescent="0.25">
      <c r="A41" s="107"/>
      <c r="B41" s="47" t="s">
        <v>3</v>
      </c>
      <c r="C41" s="68" t="s">
        <v>0</v>
      </c>
      <c r="D41" s="68" t="s">
        <v>1</v>
      </c>
      <c r="E41" s="75"/>
      <c r="F41" s="233"/>
      <c r="G41" s="216"/>
      <c r="J41" s="233"/>
      <c r="K41" s="233"/>
    </row>
    <row r="42" spans="1:11" x14ac:dyDescent="0.25">
      <c r="A42" s="69" t="s">
        <v>8</v>
      </c>
      <c r="B42" s="100"/>
      <c r="C42" s="101"/>
      <c r="D42" s="101"/>
      <c r="E42" s="102"/>
      <c r="F42" s="103"/>
      <c r="G42" s="91"/>
      <c r="J42" s="103"/>
      <c r="K42" s="103"/>
    </row>
    <row r="43" spans="1:11" ht="15" customHeight="1" x14ac:dyDescent="0.25">
      <c r="A43" s="62" t="s">
        <v>13</v>
      </c>
      <c r="B43" s="63" t="s">
        <v>27</v>
      </c>
      <c r="C43" s="64" t="s">
        <v>0</v>
      </c>
      <c r="D43" s="65" t="s">
        <v>1</v>
      </c>
      <c r="E43" s="76"/>
      <c r="F43" s="220" t="str">
        <f>IF(OR(E43="non",E44="non",E45="non"),$I$3,"")</f>
        <v/>
      </c>
      <c r="G43" s="214"/>
      <c r="J43" s="222">
        <f>IF(OR(E43="non",E44="non",E45="non"),1,0)</f>
        <v>0</v>
      </c>
      <c r="K43" s="234">
        <v>1</v>
      </c>
    </row>
    <row r="44" spans="1:11" ht="15.75" customHeight="1" x14ac:dyDescent="0.25">
      <c r="A44" s="66"/>
      <c r="B44" s="43" t="s">
        <v>4</v>
      </c>
      <c r="C44" s="45" t="s">
        <v>0</v>
      </c>
      <c r="D44" s="44" t="s">
        <v>1</v>
      </c>
      <c r="E44" s="39"/>
      <c r="F44" s="226"/>
      <c r="G44" s="215"/>
      <c r="J44" s="224"/>
      <c r="K44" s="235"/>
    </row>
    <row r="45" spans="1:11" ht="15.75" customHeight="1" x14ac:dyDescent="0.25">
      <c r="A45" s="85"/>
      <c r="B45" s="108" t="s">
        <v>3</v>
      </c>
      <c r="C45" s="109" t="s">
        <v>0</v>
      </c>
      <c r="D45" s="110" t="s">
        <v>1</v>
      </c>
      <c r="E45" s="111"/>
      <c r="F45" s="221"/>
      <c r="G45" s="215"/>
      <c r="J45" s="225"/>
      <c r="K45" s="237"/>
    </row>
    <row r="46" spans="1:11" ht="59.25" customHeight="1" x14ac:dyDescent="0.25">
      <c r="A46" s="112" t="s">
        <v>390</v>
      </c>
      <c r="B46" s="43" t="s">
        <v>27</v>
      </c>
      <c r="C46" s="45" t="s">
        <v>0</v>
      </c>
      <c r="D46" s="44" t="s">
        <v>1</v>
      </c>
      <c r="E46" s="39"/>
      <c r="F46" s="228" t="str">
        <f>IF(OR(E46="non",E47="non",E48="non"),$I$3,"")</f>
        <v/>
      </c>
      <c r="G46" s="215"/>
      <c r="J46" s="222">
        <f>IF(OR(E46="non",E47="non",E48="non"),1,0)</f>
        <v>0</v>
      </c>
      <c r="K46" s="238">
        <v>1</v>
      </c>
    </row>
    <row r="47" spans="1:11" ht="15.75" customHeight="1" x14ac:dyDescent="0.25">
      <c r="A47" s="42"/>
      <c r="B47" s="43" t="s">
        <v>4</v>
      </c>
      <c r="C47" s="45" t="s">
        <v>0</v>
      </c>
      <c r="D47" s="44" t="s">
        <v>1</v>
      </c>
      <c r="E47" s="39"/>
      <c r="F47" s="226"/>
      <c r="G47" s="215"/>
      <c r="J47" s="224"/>
      <c r="K47" s="235"/>
    </row>
    <row r="48" spans="1:11" ht="15.75" customHeight="1" x14ac:dyDescent="0.25">
      <c r="A48" s="82"/>
      <c r="B48" s="47" t="s">
        <v>3</v>
      </c>
      <c r="C48" s="68" t="s">
        <v>0</v>
      </c>
      <c r="D48" s="48" t="s">
        <v>1</v>
      </c>
      <c r="E48" s="75"/>
      <c r="F48" s="227"/>
      <c r="G48" s="216"/>
      <c r="J48" s="225"/>
      <c r="K48" s="236"/>
    </row>
    <row r="49" spans="1:11" ht="9" customHeight="1" x14ac:dyDescent="0.25">
      <c r="A49" s="49"/>
      <c r="B49" s="50"/>
      <c r="C49" s="50"/>
      <c r="D49" s="50"/>
      <c r="E49" s="52"/>
      <c r="F49" s="53"/>
      <c r="G49" s="91"/>
      <c r="H49" s="55"/>
      <c r="J49" s="53"/>
      <c r="K49" s="53"/>
    </row>
    <row r="50" spans="1:11" ht="31.5" x14ac:dyDescent="0.25">
      <c r="A50" s="35" t="s">
        <v>9</v>
      </c>
      <c r="B50" s="36" t="s">
        <v>27</v>
      </c>
      <c r="C50" s="38" t="s">
        <v>0</v>
      </c>
      <c r="D50" s="37" t="s">
        <v>1</v>
      </c>
      <c r="E50" s="56"/>
      <c r="F50" s="220" t="str">
        <f>IF(OR(E50="non",E51="non",E52="non"),$I$3,"")</f>
        <v/>
      </c>
      <c r="G50" s="214"/>
      <c r="J50" s="222">
        <f>IF(OR(E50="non",E51="non",E52="non"),1,0)</f>
        <v>0</v>
      </c>
      <c r="K50" s="234">
        <v>1</v>
      </c>
    </row>
    <row r="51" spans="1:11" ht="15.75" customHeight="1" x14ac:dyDescent="0.25">
      <c r="A51" s="42"/>
      <c r="B51" s="43" t="s">
        <v>4</v>
      </c>
      <c r="C51" s="45" t="s">
        <v>0</v>
      </c>
      <c r="D51" s="44" t="s">
        <v>1</v>
      </c>
      <c r="E51" s="39"/>
      <c r="F51" s="226"/>
      <c r="G51" s="215"/>
      <c r="J51" s="224"/>
      <c r="K51" s="235"/>
    </row>
    <row r="52" spans="1:11" ht="15.75" customHeight="1" x14ac:dyDescent="0.25">
      <c r="A52" s="46"/>
      <c r="B52" s="47" t="s">
        <v>3</v>
      </c>
      <c r="C52" s="68" t="s">
        <v>0</v>
      </c>
      <c r="D52" s="48" t="s">
        <v>1</v>
      </c>
      <c r="E52" s="75"/>
      <c r="F52" s="227"/>
      <c r="G52" s="216"/>
      <c r="J52" s="225"/>
      <c r="K52" s="236"/>
    </row>
    <row r="53" spans="1:11" ht="9" customHeight="1" x14ac:dyDescent="0.25">
      <c r="A53" s="49"/>
      <c r="B53" s="50"/>
      <c r="C53" s="50"/>
      <c r="D53" s="50"/>
      <c r="E53" s="52"/>
      <c r="F53" s="53"/>
      <c r="G53" s="91"/>
      <c r="H53" s="55"/>
      <c r="J53" s="53"/>
      <c r="K53" s="53"/>
    </row>
    <row r="54" spans="1:11" ht="31.5" x14ac:dyDescent="0.25">
      <c r="A54" s="35" t="s">
        <v>10</v>
      </c>
      <c r="B54" s="36" t="s">
        <v>27</v>
      </c>
      <c r="C54" s="38" t="s">
        <v>0</v>
      </c>
      <c r="D54" s="37" t="s">
        <v>1</v>
      </c>
      <c r="E54" s="56"/>
      <c r="F54" s="220" t="str">
        <f>IF(OR(E54="non",E55="non",E56="non"),$I$3,"")</f>
        <v/>
      </c>
      <c r="G54" s="214"/>
      <c r="J54" s="222">
        <f>IF(OR(E54="non",E55="non",E56="non"),1,0)</f>
        <v>0</v>
      </c>
      <c r="K54" s="234">
        <v>1</v>
      </c>
    </row>
    <row r="55" spans="1:11" ht="15.75" customHeight="1" x14ac:dyDescent="0.25">
      <c r="A55" s="42"/>
      <c r="B55" s="43" t="s">
        <v>4</v>
      </c>
      <c r="C55" s="45" t="s">
        <v>0</v>
      </c>
      <c r="D55" s="44" t="s">
        <v>1</v>
      </c>
      <c r="E55" s="39"/>
      <c r="F55" s="226"/>
      <c r="G55" s="215"/>
      <c r="J55" s="224"/>
      <c r="K55" s="235"/>
    </row>
    <row r="56" spans="1:11" ht="15.75" customHeight="1" x14ac:dyDescent="0.25">
      <c r="A56" s="46"/>
      <c r="B56" s="47" t="s">
        <v>3</v>
      </c>
      <c r="C56" s="68" t="s">
        <v>0</v>
      </c>
      <c r="D56" s="48" t="s">
        <v>1</v>
      </c>
      <c r="E56" s="75"/>
      <c r="F56" s="227"/>
      <c r="G56" s="216"/>
      <c r="J56" s="225"/>
      <c r="K56" s="236"/>
    </row>
    <row r="57" spans="1:11" ht="9" customHeight="1" x14ac:dyDescent="0.25">
      <c r="A57" s="49"/>
      <c r="B57" s="50"/>
      <c r="C57" s="50"/>
      <c r="D57" s="50"/>
      <c r="E57" s="52"/>
      <c r="F57" s="53"/>
      <c r="G57" s="91"/>
      <c r="H57" s="55"/>
      <c r="J57" s="53"/>
      <c r="K57" s="53"/>
    </row>
    <row r="58" spans="1:11" ht="45.75" x14ac:dyDescent="0.25">
      <c r="A58" s="35" t="s">
        <v>391</v>
      </c>
      <c r="B58" s="36" t="s">
        <v>27</v>
      </c>
      <c r="C58" s="37" t="s">
        <v>0</v>
      </c>
      <c r="D58" s="38" t="s">
        <v>1</v>
      </c>
      <c r="E58" s="56"/>
      <c r="F58" s="220" t="str">
        <f>IF(OR(E58="oui",E59="oui",E60="oui"),$I$3,"")</f>
        <v/>
      </c>
      <c r="G58" s="214"/>
      <c r="J58" s="222">
        <f>IF(OR(E58="oui",E59="oui",E60="oui"),1,0)</f>
        <v>0</v>
      </c>
      <c r="K58" s="234">
        <v>1</v>
      </c>
    </row>
    <row r="59" spans="1:11" ht="15.75" customHeight="1" x14ac:dyDescent="0.25">
      <c r="A59" s="42"/>
      <c r="B59" s="43" t="s">
        <v>4</v>
      </c>
      <c r="C59" s="44" t="s">
        <v>0</v>
      </c>
      <c r="D59" s="45" t="s">
        <v>1</v>
      </c>
      <c r="E59" s="39"/>
      <c r="F59" s="226"/>
      <c r="G59" s="215"/>
      <c r="J59" s="224"/>
      <c r="K59" s="235"/>
    </row>
    <row r="60" spans="1:11" ht="15.75" customHeight="1" x14ac:dyDescent="0.25">
      <c r="A60" s="46"/>
      <c r="B60" s="47" t="s">
        <v>3</v>
      </c>
      <c r="C60" s="48" t="s">
        <v>0</v>
      </c>
      <c r="D60" s="68" t="s">
        <v>1</v>
      </c>
      <c r="E60" s="75"/>
      <c r="F60" s="227"/>
      <c r="G60" s="216"/>
      <c r="J60" s="225"/>
      <c r="K60" s="236"/>
    </row>
    <row r="61" spans="1:11" ht="9" customHeight="1" x14ac:dyDescent="0.25">
      <c r="A61" s="49"/>
      <c r="B61" s="50"/>
      <c r="C61" s="50"/>
      <c r="D61" s="50"/>
      <c r="E61" s="52"/>
      <c r="F61" s="53"/>
      <c r="G61" s="91"/>
      <c r="H61" s="55"/>
      <c r="J61" s="53"/>
      <c r="K61" s="53"/>
    </row>
    <row r="62" spans="1:11" ht="31.5" x14ac:dyDescent="0.25">
      <c r="A62" s="35" t="s">
        <v>34</v>
      </c>
      <c r="B62" s="36" t="s">
        <v>27</v>
      </c>
      <c r="C62" s="38" t="s">
        <v>0</v>
      </c>
      <c r="D62" s="37" t="s">
        <v>1</v>
      </c>
      <c r="E62" s="56"/>
      <c r="F62" s="220" t="str">
        <f>IF(OR(E62="non",E63="non",E64="non"),$I$3,"")</f>
        <v/>
      </c>
      <c r="G62" s="214"/>
      <c r="J62" s="222">
        <f>IF(OR(E62="non",E63="non",E64="non"),1,0)</f>
        <v>0</v>
      </c>
      <c r="K62" s="234">
        <v>1</v>
      </c>
    </row>
    <row r="63" spans="1:11" ht="15.75" customHeight="1" x14ac:dyDescent="0.25">
      <c r="A63" s="42"/>
      <c r="B63" s="43" t="s">
        <v>4</v>
      </c>
      <c r="C63" s="45" t="s">
        <v>0</v>
      </c>
      <c r="D63" s="44" t="s">
        <v>1</v>
      </c>
      <c r="E63" s="39"/>
      <c r="F63" s="226"/>
      <c r="G63" s="215"/>
      <c r="J63" s="224"/>
      <c r="K63" s="235"/>
    </row>
    <row r="64" spans="1:11" ht="15.75" customHeight="1" x14ac:dyDescent="0.25">
      <c r="A64" s="107"/>
      <c r="B64" s="47" t="s">
        <v>3</v>
      </c>
      <c r="C64" s="68" t="s">
        <v>0</v>
      </c>
      <c r="D64" s="48" t="s">
        <v>1</v>
      </c>
      <c r="E64" s="75"/>
      <c r="F64" s="227"/>
      <c r="G64" s="216"/>
      <c r="J64" s="225"/>
      <c r="K64" s="236"/>
    </row>
    <row r="65" spans="1:13" x14ac:dyDescent="0.25">
      <c r="A65" s="69" t="s">
        <v>8</v>
      </c>
      <c r="B65" s="100"/>
      <c r="C65" s="101"/>
      <c r="D65" s="101"/>
      <c r="E65" s="102"/>
      <c r="F65" s="103"/>
      <c r="G65" s="91"/>
      <c r="J65" s="103"/>
      <c r="K65" s="103"/>
    </row>
    <row r="66" spans="1:13" x14ac:dyDescent="0.25">
      <c r="A66" s="62" t="s">
        <v>52</v>
      </c>
      <c r="B66" s="63" t="s">
        <v>27</v>
      </c>
      <c r="C66" s="64" t="s">
        <v>0</v>
      </c>
      <c r="D66" s="65" t="s">
        <v>1</v>
      </c>
      <c r="E66" s="76"/>
      <c r="F66" s="220" t="str">
        <f>IF(OR(E66="non",E67="non",E68="non"),$I$3,"")</f>
        <v/>
      </c>
      <c r="G66" s="214"/>
      <c r="J66" s="222">
        <f>IF(OR(E66="non",E67="non",E68="non"),1,0)</f>
        <v>0</v>
      </c>
      <c r="K66" s="234">
        <v>1</v>
      </c>
    </row>
    <row r="67" spans="1:13" ht="15.75" customHeight="1" x14ac:dyDescent="0.25">
      <c r="A67" s="66"/>
      <c r="B67" s="43" t="s">
        <v>4</v>
      </c>
      <c r="C67" s="45" t="s">
        <v>0</v>
      </c>
      <c r="D67" s="44" t="s">
        <v>1</v>
      </c>
      <c r="E67" s="39"/>
      <c r="F67" s="226"/>
      <c r="G67" s="215"/>
      <c r="J67" s="224"/>
      <c r="K67" s="235"/>
    </row>
    <row r="68" spans="1:13" ht="15.75" customHeight="1" x14ac:dyDescent="0.25">
      <c r="A68" s="85"/>
      <c r="B68" s="108" t="s">
        <v>3</v>
      </c>
      <c r="C68" s="109" t="s">
        <v>0</v>
      </c>
      <c r="D68" s="110" t="s">
        <v>1</v>
      </c>
      <c r="E68" s="111"/>
      <c r="F68" s="221"/>
      <c r="G68" s="215"/>
      <c r="J68" s="225"/>
      <c r="K68" s="237"/>
    </row>
    <row r="69" spans="1:13" ht="31.5" x14ac:dyDescent="0.25">
      <c r="A69" s="84" t="s">
        <v>31</v>
      </c>
      <c r="B69" s="43" t="s">
        <v>27</v>
      </c>
      <c r="C69" s="45" t="s">
        <v>0</v>
      </c>
      <c r="D69" s="44" t="s">
        <v>1</v>
      </c>
      <c r="E69" s="39"/>
      <c r="F69" s="228" t="str">
        <f>IF(OR(E69="non",E70="non",E71="non"),$I$3,"")</f>
        <v/>
      </c>
      <c r="G69" s="215"/>
      <c r="J69" s="222">
        <f>IF(OR(E69="non",E70="non",E71="non"),1,0)</f>
        <v>0</v>
      </c>
      <c r="K69" s="238">
        <v>1</v>
      </c>
    </row>
    <row r="70" spans="1:13" ht="15.75" customHeight="1" x14ac:dyDescent="0.25">
      <c r="A70" s="66"/>
      <c r="B70" s="43" t="s">
        <v>4</v>
      </c>
      <c r="C70" s="45" t="s">
        <v>0</v>
      </c>
      <c r="D70" s="44" t="s">
        <v>1</v>
      </c>
      <c r="E70" s="39"/>
      <c r="F70" s="226"/>
      <c r="G70" s="215"/>
      <c r="J70" s="224"/>
      <c r="K70" s="235"/>
    </row>
    <row r="71" spans="1:13" ht="15.75" customHeight="1" x14ac:dyDescent="0.25">
      <c r="A71" s="85"/>
      <c r="B71" s="108" t="s">
        <v>3</v>
      </c>
      <c r="C71" s="109" t="s">
        <v>0</v>
      </c>
      <c r="D71" s="110" t="s">
        <v>1</v>
      </c>
      <c r="E71" s="111"/>
      <c r="F71" s="221"/>
      <c r="G71" s="215"/>
      <c r="J71" s="225"/>
      <c r="K71" s="237"/>
    </row>
    <row r="72" spans="1:13" x14ac:dyDescent="0.25">
      <c r="A72" s="84" t="s">
        <v>14</v>
      </c>
      <c r="B72" s="43" t="s">
        <v>27</v>
      </c>
      <c r="C72" s="45" t="s">
        <v>0</v>
      </c>
      <c r="D72" s="44" t="s">
        <v>1</v>
      </c>
      <c r="E72" s="39"/>
      <c r="F72" s="228" t="str">
        <f>IF(OR(E72="non",E73="non",E74="non"),$I$3,"")</f>
        <v/>
      </c>
      <c r="G72" s="215"/>
      <c r="J72" s="222">
        <f>IF(OR(E72="non",E73="non",E74="non"),1,0)</f>
        <v>0</v>
      </c>
      <c r="K72" s="238">
        <v>1</v>
      </c>
    </row>
    <row r="73" spans="1:13" ht="15.75" customHeight="1" x14ac:dyDescent="0.25">
      <c r="A73" s="42"/>
      <c r="B73" s="43" t="s">
        <v>4</v>
      </c>
      <c r="C73" s="45" t="s">
        <v>0</v>
      </c>
      <c r="D73" s="44" t="s">
        <v>1</v>
      </c>
      <c r="E73" s="39"/>
      <c r="F73" s="226"/>
      <c r="G73" s="215"/>
      <c r="J73" s="224"/>
      <c r="K73" s="235"/>
    </row>
    <row r="74" spans="1:13" ht="15.75" customHeight="1" x14ac:dyDescent="0.25">
      <c r="A74" s="82"/>
      <c r="B74" s="47" t="s">
        <v>3</v>
      </c>
      <c r="C74" s="68" t="s">
        <v>0</v>
      </c>
      <c r="D74" s="48" t="s">
        <v>1</v>
      </c>
      <c r="E74" s="75"/>
      <c r="F74" s="227"/>
      <c r="G74" s="216"/>
      <c r="J74" s="225"/>
      <c r="K74" s="236"/>
    </row>
    <row r="75" spans="1:13" ht="9" customHeight="1" x14ac:dyDescent="0.25">
      <c r="A75" s="49"/>
      <c r="B75" s="50"/>
      <c r="C75" s="50"/>
      <c r="D75" s="50"/>
      <c r="E75" s="52"/>
      <c r="F75" s="53"/>
      <c r="G75" s="70"/>
      <c r="H75" s="55"/>
      <c r="J75" s="53"/>
      <c r="K75" s="53"/>
    </row>
    <row r="76" spans="1:13" x14ac:dyDescent="0.25">
      <c r="J76" s="83">
        <f>SUM(J1:J75)</f>
        <v>0</v>
      </c>
      <c r="K76" s="83">
        <f>SUM(K1:K75)</f>
        <v>18</v>
      </c>
      <c r="L76" s="74">
        <f>(J76/K76)</f>
        <v>0</v>
      </c>
      <c r="M76" s="40" t="s">
        <v>81</v>
      </c>
    </row>
    <row r="77" spans="1:13" ht="20.100000000000001" customHeight="1" x14ac:dyDescent="0.25">
      <c r="G77" s="21" t="s">
        <v>79</v>
      </c>
    </row>
    <row r="78" spans="1:13" ht="20.100000000000001" customHeight="1" x14ac:dyDescent="0.25">
      <c r="G78" s="21" t="s">
        <v>83</v>
      </c>
    </row>
    <row r="79" spans="1:13" ht="20.100000000000001" customHeight="1" x14ac:dyDescent="0.25">
      <c r="G79" s="21" t="s">
        <v>358</v>
      </c>
    </row>
    <row r="80" spans="1:13" ht="20.100000000000001" customHeight="1" x14ac:dyDescent="0.25">
      <c r="G80" s="21" t="s">
        <v>80</v>
      </c>
    </row>
  </sheetData>
  <sheetProtection sheet="1" objects="1" scenarios="1"/>
  <protectedRanges>
    <protectedRange sqref="E3:E74 G3:G74" name="Plage1"/>
  </protectedRanges>
  <mergeCells count="71">
    <mergeCell ref="G58:G60"/>
    <mergeCell ref="G62:G64"/>
    <mergeCell ref="G66:G74"/>
    <mergeCell ref="G35:G37"/>
    <mergeCell ref="G39:G41"/>
    <mergeCell ref="G43:G48"/>
    <mergeCell ref="G50:G52"/>
    <mergeCell ref="G54:G56"/>
    <mergeCell ref="G3:G5"/>
    <mergeCell ref="G7:G9"/>
    <mergeCell ref="G13:G15"/>
    <mergeCell ref="G17:G19"/>
    <mergeCell ref="G25:G33"/>
    <mergeCell ref="K69:K71"/>
    <mergeCell ref="K72:K74"/>
    <mergeCell ref="K50:K52"/>
    <mergeCell ref="K54:K56"/>
    <mergeCell ref="K58:K60"/>
    <mergeCell ref="K62:K64"/>
    <mergeCell ref="K66:K68"/>
    <mergeCell ref="J62:J64"/>
    <mergeCell ref="J66:J68"/>
    <mergeCell ref="J69:J71"/>
    <mergeCell ref="J72:J74"/>
    <mergeCell ref="K3:K5"/>
    <mergeCell ref="K7:K9"/>
    <mergeCell ref="K13:K15"/>
    <mergeCell ref="K17:K19"/>
    <mergeCell ref="K21:K23"/>
    <mergeCell ref="K25:K27"/>
    <mergeCell ref="K28:K30"/>
    <mergeCell ref="K31:K33"/>
    <mergeCell ref="K35:K37"/>
    <mergeCell ref="K39:K41"/>
    <mergeCell ref="K43:K45"/>
    <mergeCell ref="K46:K48"/>
    <mergeCell ref="J43:J45"/>
    <mergeCell ref="J46:J48"/>
    <mergeCell ref="J50:J52"/>
    <mergeCell ref="J54:J56"/>
    <mergeCell ref="J58:J60"/>
    <mergeCell ref="J25:J27"/>
    <mergeCell ref="J28:J30"/>
    <mergeCell ref="J31:J33"/>
    <mergeCell ref="J35:J37"/>
    <mergeCell ref="J39:J41"/>
    <mergeCell ref="J3:J5"/>
    <mergeCell ref="J7:J9"/>
    <mergeCell ref="J13:J15"/>
    <mergeCell ref="J17:J19"/>
    <mergeCell ref="J21:J23"/>
    <mergeCell ref="F3:F5"/>
    <mergeCell ref="F7:F9"/>
    <mergeCell ref="F13:F15"/>
    <mergeCell ref="F17:F19"/>
    <mergeCell ref="A1:F1"/>
    <mergeCell ref="F21:F23"/>
    <mergeCell ref="F25:F27"/>
    <mergeCell ref="F28:F30"/>
    <mergeCell ref="F31:F33"/>
    <mergeCell ref="F35:F37"/>
    <mergeCell ref="F39:F41"/>
    <mergeCell ref="F43:F45"/>
    <mergeCell ref="F46:F48"/>
    <mergeCell ref="F50:F52"/>
    <mergeCell ref="F72:F74"/>
    <mergeCell ref="F54:F56"/>
    <mergeCell ref="F58:F60"/>
    <mergeCell ref="F62:F64"/>
    <mergeCell ref="F66:F68"/>
    <mergeCell ref="F69:F71"/>
  </mergeCells>
  <dataValidations count="1">
    <dataValidation type="list" allowBlank="1" showInputMessage="1" showErrorMessage="1" errorTitle="Faux" error="choisir dans la liste déroulante" promptTitle="sélectionner" sqref="E66:E74 E7:E9 E13:E15 E11 E17:E19 E21:E23 E25:E33 E35:E37 E39:E41 E43:E48 E50:E52 E54:E56 E58:E60 E62:E64 E3:E5" xr:uid="{00000000-0002-0000-0F00-000000000000}">
      <formula1>$I$1:$I$2</formula1>
    </dataValidation>
  </dataValidations>
  <hyperlinks>
    <hyperlink ref="F3:F5" location="'mise en marche'!A1" display="'mise en marche'!A1" xr:uid="{00000000-0004-0000-0F00-000000000000}"/>
    <hyperlink ref="F7:F9" location="'actionnement inopiné'!A1" display="'actionnement inopiné'!A1" xr:uid="{00000000-0004-0000-0F00-000001000000}"/>
    <hyperlink ref="G1" location="'organe service'!A1" display="‼" xr:uid="{00000000-0004-0000-0F00-000002000000}"/>
    <hyperlink ref="F13:F15" location="sélection!A1" display="sélection!A1" xr:uid="{00000000-0004-0000-0F00-000003000000}"/>
    <hyperlink ref="F17:F19" location="identification!A1" display="identification!A1" xr:uid="{00000000-0004-0000-0F00-000004000000}"/>
    <hyperlink ref="F21:F23" location="positionnement!A1" display="positionnement!A1" xr:uid="{00000000-0004-0000-0F00-000005000000}"/>
    <hyperlink ref="F25:F27" location="positionnement!A1" display="positionnement!A1" xr:uid="{00000000-0004-0000-0F00-000006000000}"/>
    <hyperlink ref="F28:F30" location="positionnement!A1" display="positionnement!A1" xr:uid="{00000000-0004-0000-0F00-000007000000}"/>
    <hyperlink ref="F31:F33" location="Vision!A1" display="Vision!A1" xr:uid="{00000000-0004-0000-0F00-000008000000}"/>
    <hyperlink ref="F35:F37" location="'arrêt normal'!A1" display="'arrêt normal'!A1" xr:uid="{00000000-0004-0000-0F00-000009000000}"/>
    <hyperlink ref="F43:F45" location="'arrêt normal'!A1" display="'arrêt normal'!A1" xr:uid="{00000000-0004-0000-0F00-00000A000000}"/>
    <hyperlink ref="F46:F48" location="'arrêt normal'!A1" display="'arrêt normal'!A1" xr:uid="{00000000-0004-0000-0F00-00000B000000}"/>
    <hyperlink ref="F50:F52" location="'arrêt normal'!A1" display="'arrêt normal'!A1" xr:uid="{00000000-0004-0000-0F00-00000C000000}"/>
    <hyperlink ref="F54:F56" location="'arrêt normal'!A1" display="'arrêt normal'!A1" xr:uid="{00000000-0004-0000-0F00-00000D000000}"/>
    <hyperlink ref="F58:F60" location="'arrêt normal'!A1" display="'arrêt normal'!A1" xr:uid="{00000000-0004-0000-0F00-00000E000000}"/>
    <hyperlink ref="F62:F64" location="'arrêt urgence'!A1" display="'arrêt urgence'!A1" xr:uid="{00000000-0004-0000-0F00-00000F000000}"/>
    <hyperlink ref="F66:F68" location="'arrêt urgence'!A1" display="'arrêt urgence'!A1" xr:uid="{00000000-0004-0000-0F00-000010000000}"/>
    <hyperlink ref="F69:F71" location="'arrêt urgence'!A1" display="'arrêt urgence'!A1" xr:uid="{00000000-0004-0000-0F00-000011000000}"/>
    <hyperlink ref="F72:F74" location="'procédure arrêt urgence'!A1" display="'procédure arrêt urgence'!A1" xr:uid="{00000000-0004-0000-0F00-000012000000}"/>
    <hyperlink ref="G77" location="'alerte signalisation'!A1" display="Thème suivant" xr:uid="{00000000-0004-0000-0F00-000013000000}"/>
    <hyperlink ref="G80" location="Synthèse!A1" display="Synthèse" xr:uid="{00000000-0004-0000-0F00-000014000000}"/>
    <hyperlink ref="G78" location="protecteurs!A1" display="Thème précédent" xr:uid="{00000000-0004-0000-0F00-000015000000}"/>
    <hyperlink ref="G79" location="Sommaire!A1" display="Liste des thèmes" xr:uid="{00000000-0004-0000-0F00-000016000000}"/>
  </hyperlinks>
  <pageMargins left="0.70866141732283472" right="0.70866141732283472" top="0.74803149606299213" bottom="0.74803149606299213" header="0.31496062992125984" footer="0.31496062992125984"/>
  <pageSetup paperSize="9" scale="76" fitToHeight="100" orientation="portrait" r:id="rId1"/>
  <headerFooter differentOddEven="1"/>
  <ignoredErrors>
    <ignoredError sqref="F28" formula="1"/>
  </ignoredError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6"/>
  <sheetViews>
    <sheetView showGridLines="0" showRowColHeaders="0" zoomScaleNormal="100" workbookViewId="0">
      <selection activeCell="G23" sqref="G23"/>
    </sheetView>
  </sheetViews>
  <sheetFormatPr baseColWidth="10" defaultRowHeight="15.75" x14ac:dyDescent="0.25"/>
  <cols>
    <col min="1" max="1" width="55.42578125" style="40" customWidth="1"/>
    <col min="2" max="2" width="18.28515625" style="71" customWidth="1"/>
    <col min="3" max="4" width="4.7109375" style="72" hidden="1" customWidth="1"/>
    <col min="5" max="5" width="5.5703125" style="73" customWidth="1"/>
    <col min="6" max="6" width="12.140625" style="58" customWidth="1"/>
    <col min="7" max="7" width="22.5703125" style="40" bestFit="1" customWidth="1"/>
    <col min="8" max="8" width="11.42578125" style="40" customWidth="1"/>
    <col min="9" max="9" width="12.42578125" style="40" hidden="1" customWidth="1"/>
    <col min="10" max="11" width="12.140625" style="58" hidden="1" customWidth="1"/>
    <col min="12" max="13" width="11.42578125" style="40" hidden="1" customWidth="1"/>
    <col min="14" max="16384" width="11.42578125" style="40"/>
  </cols>
  <sheetData>
    <row r="1" spans="1:11" s="27" customFormat="1" ht="80.099999999999994" customHeight="1" x14ac:dyDescent="0.25">
      <c r="A1" s="17" t="s">
        <v>22</v>
      </c>
      <c r="B1" s="77"/>
      <c r="C1" s="77"/>
      <c r="D1" s="77"/>
      <c r="E1" s="77"/>
      <c r="F1" s="78"/>
      <c r="G1" s="79"/>
      <c r="I1" s="27" t="s">
        <v>0</v>
      </c>
      <c r="J1" s="78"/>
      <c r="K1" s="78"/>
    </row>
    <row r="2" spans="1:11" s="34" customFormat="1" ht="42" x14ac:dyDescent="0.35">
      <c r="A2" s="28" t="s">
        <v>37</v>
      </c>
      <c r="B2" s="29" t="s">
        <v>67</v>
      </c>
      <c r="C2" s="30"/>
      <c r="D2" s="30"/>
      <c r="E2" s="31"/>
      <c r="F2" s="80" t="s">
        <v>74</v>
      </c>
      <c r="G2" s="33" t="s">
        <v>64</v>
      </c>
      <c r="I2" s="34" t="s">
        <v>1</v>
      </c>
      <c r="J2" s="80"/>
      <c r="K2" s="80"/>
    </row>
    <row r="3" spans="1:11" ht="44.25" customHeight="1" x14ac:dyDescent="0.25">
      <c r="A3" s="84" t="s">
        <v>379</v>
      </c>
      <c r="B3" s="43" t="s">
        <v>27</v>
      </c>
      <c r="C3" s="64" t="s">
        <v>0</v>
      </c>
      <c r="D3" s="64" t="s">
        <v>1</v>
      </c>
      <c r="E3" s="39"/>
      <c r="F3" s="231" t="str">
        <f>IF(OR(E3="oui",E4="oui",E5="oui"),$I$4,"")</f>
        <v/>
      </c>
      <c r="G3" s="214"/>
      <c r="I3" s="41" t="s">
        <v>72</v>
      </c>
      <c r="J3" s="231"/>
      <c r="K3" s="231"/>
    </row>
    <row r="4" spans="1:11" ht="15.75" customHeight="1" x14ac:dyDescent="0.25">
      <c r="A4" s="66"/>
      <c r="B4" s="43" t="s">
        <v>4</v>
      </c>
      <c r="C4" s="45" t="s">
        <v>0</v>
      </c>
      <c r="D4" s="45" t="s">
        <v>1</v>
      </c>
      <c r="E4" s="39"/>
      <c r="F4" s="232"/>
      <c r="G4" s="215"/>
      <c r="I4" s="41" t="s">
        <v>71</v>
      </c>
      <c r="J4" s="232"/>
      <c r="K4" s="232"/>
    </row>
    <row r="5" spans="1:11" ht="18" customHeight="1" x14ac:dyDescent="0.25">
      <c r="A5" s="85"/>
      <c r="B5" s="47" t="s">
        <v>3</v>
      </c>
      <c r="C5" s="68" t="s">
        <v>0</v>
      </c>
      <c r="D5" s="68" t="s">
        <v>1</v>
      </c>
      <c r="E5" s="75"/>
      <c r="F5" s="233"/>
      <c r="G5" s="216"/>
      <c r="I5" s="41" t="s">
        <v>73</v>
      </c>
      <c r="J5" s="233"/>
      <c r="K5" s="233"/>
    </row>
    <row r="6" spans="1:11" x14ac:dyDescent="0.25">
      <c r="A6" s="69" t="s">
        <v>8</v>
      </c>
      <c r="B6" s="61"/>
      <c r="C6" s="51"/>
      <c r="D6" s="51"/>
      <c r="E6" s="52"/>
      <c r="F6" s="53"/>
      <c r="G6" s="86"/>
      <c r="J6" s="53"/>
      <c r="K6" s="53"/>
    </row>
    <row r="7" spans="1:11" ht="31.5" x14ac:dyDescent="0.25">
      <c r="A7" s="62" t="s">
        <v>39</v>
      </c>
      <c r="B7" s="63" t="s">
        <v>27</v>
      </c>
      <c r="C7" s="64" t="s">
        <v>0</v>
      </c>
      <c r="D7" s="65" t="s">
        <v>1</v>
      </c>
      <c r="E7" s="76"/>
      <c r="F7" s="220" t="str">
        <f>IF(OR(E7="non",E8="non",E9="non"),$I$3,"")</f>
        <v/>
      </c>
      <c r="G7" s="214"/>
      <c r="J7" s="222">
        <f>IF(OR(E7="non",E8="non",E9="non"),1,0)</f>
        <v>0</v>
      </c>
      <c r="K7" s="234">
        <v>1</v>
      </c>
    </row>
    <row r="8" spans="1:11" ht="15.75" customHeight="1" x14ac:dyDescent="0.25">
      <c r="A8" s="42"/>
      <c r="B8" s="43" t="s">
        <v>4</v>
      </c>
      <c r="C8" s="45" t="s">
        <v>0</v>
      </c>
      <c r="D8" s="44" t="s">
        <v>1</v>
      </c>
      <c r="E8" s="39"/>
      <c r="F8" s="226"/>
      <c r="G8" s="215"/>
      <c r="J8" s="224"/>
      <c r="K8" s="235"/>
    </row>
    <row r="9" spans="1:11" ht="15.75" customHeight="1" x14ac:dyDescent="0.25">
      <c r="A9" s="82"/>
      <c r="B9" s="47" t="s">
        <v>3</v>
      </c>
      <c r="C9" s="68" t="s">
        <v>0</v>
      </c>
      <c r="D9" s="48" t="s">
        <v>1</v>
      </c>
      <c r="E9" s="75"/>
      <c r="F9" s="227"/>
      <c r="G9" s="216"/>
      <c r="J9" s="225"/>
      <c r="K9" s="236"/>
    </row>
    <row r="10" spans="1:11" ht="9" customHeight="1" x14ac:dyDescent="0.25">
      <c r="A10" s="49"/>
      <c r="B10" s="50"/>
      <c r="C10" s="51"/>
      <c r="D10" s="51"/>
      <c r="E10" s="52"/>
      <c r="F10" s="53"/>
      <c r="G10" s="86"/>
      <c r="H10" s="55"/>
      <c r="J10" s="53"/>
      <c r="K10" s="53"/>
    </row>
    <row r="11" spans="1:11" ht="46.5" x14ac:dyDescent="0.25">
      <c r="A11" s="87" t="s">
        <v>380</v>
      </c>
      <c r="B11" s="36" t="s">
        <v>27</v>
      </c>
      <c r="C11" s="37" t="s">
        <v>0</v>
      </c>
      <c r="D11" s="64" t="s">
        <v>1</v>
      </c>
      <c r="E11" s="76"/>
      <c r="F11" s="220" t="str">
        <f>IF(OR(E11="oui",E12="oui",E13="oui"),$I$5,"")</f>
        <v/>
      </c>
      <c r="G11" s="214"/>
      <c r="J11" s="222">
        <f>IF(OR(E11="oui",E12="oui",E13="oui"),1,0)</f>
        <v>0</v>
      </c>
      <c r="K11" s="234">
        <v>1</v>
      </c>
    </row>
    <row r="12" spans="1:11" ht="15.75" customHeight="1" x14ac:dyDescent="0.25">
      <c r="A12" s="66"/>
      <c r="B12" s="43" t="s">
        <v>4</v>
      </c>
      <c r="C12" s="44" t="s">
        <v>0</v>
      </c>
      <c r="D12" s="45" t="s">
        <v>1</v>
      </c>
      <c r="E12" s="39"/>
      <c r="F12" s="226"/>
      <c r="G12" s="215"/>
      <c r="J12" s="224"/>
      <c r="K12" s="235"/>
    </row>
    <row r="13" spans="1:11" ht="15.75" customHeight="1" x14ac:dyDescent="0.25">
      <c r="A13" s="66"/>
      <c r="B13" s="47" t="s">
        <v>3</v>
      </c>
      <c r="C13" s="48" t="s">
        <v>0</v>
      </c>
      <c r="D13" s="68" t="s">
        <v>1</v>
      </c>
      <c r="E13" s="75"/>
      <c r="F13" s="227"/>
      <c r="G13" s="216"/>
      <c r="J13" s="225"/>
      <c r="K13" s="236"/>
    </row>
    <row r="14" spans="1:11" x14ac:dyDescent="0.25">
      <c r="A14" s="69" t="s">
        <v>8</v>
      </c>
      <c r="B14" s="61"/>
      <c r="C14" s="51"/>
      <c r="D14" s="51"/>
      <c r="E14" s="52"/>
      <c r="F14" s="53"/>
      <c r="G14" s="86"/>
      <c r="J14" s="53"/>
      <c r="K14" s="53"/>
    </row>
    <row r="15" spans="1:11" ht="30.75" x14ac:dyDescent="0.25">
      <c r="A15" s="84" t="s">
        <v>381</v>
      </c>
      <c r="B15" s="36" t="s">
        <v>27</v>
      </c>
      <c r="C15" s="38" t="s">
        <v>0</v>
      </c>
      <c r="D15" s="37" t="s">
        <v>1</v>
      </c>
      <c r="E15" s="56"/>
      <c r="F15" s="220" t="str">
        <f>IF(OR(E15="non",E16="non",E17="non"),$I$3,"")</f>
        <v/>
      </c>
      <c r="G15" s="214"/>
      <c r="J15" s="222">
        <f>IF(OR(E15="non",E16="non",E17="non"),1,0)</f>
        <v>0</v>
      </c>
      <c r="K15" s="234">
        <v>1</v>
      </c>
    </row>
    <row r="16" spans="1:11" ht="15.75" customHeight="1" x14ac:dyDescent="0.25">
      <c r="A16" s="66"/>
      <c r="B16" s="43" t="s">
        <v>4</v>
      </c>
      <c r="C16" s="45" t="s">
        <v>0</v>
      </c>
      <c r="D16" s="44" t="s">
        <v>1</v>
      </c>
      <c r="E16" s="39"/>
      <c r="F16" s="226"/>
      <c r="G16" s="215"/>
      <c r="J16" s="224"/>
      <c r="K16" s="235"/>
    </row>
    <row r="17" spans="1:13" ht="15.75" customHeight="1" x14ac:dyDescent="0.25">
      <c r="A17" s="66"/>
      <c r="B17" s="43" t="s">
        <v>3</v>
      </c>
      <c r="C17" s="45" t="s">
        <v>0</v>
      </c>
      <c r="D17" s="44" t="s">
        <v>1</v>
      </c>
      <c r="E17" s="39"/>
      <c r="F17" s="221"/>
      <c r="G17" s="215"/>
      <c r="J17" s="225"/>
      <c r="K17" s="237"/>
    </row>
    <row r="18" spans="1:13" x14ac:dyDescent="0.25">
      <c r="A18" s="62" t="s">
        <v>40</v>
      </c>
      <c r="B18" s="63" t="s">
        <v>27</v>
      </c>
      <c r="C18" s="64" t="s">
        <v>0</v>
      </c>
      <c r="D18" s="65" t="s">
        <v>1</v>
      </c>
      <c r="E18" s="76"/>
      <c r="F18" s="228" t="str">
        <f>IF(OR(E18="non",E19="non",E20="non"),$I$3,"")</f>
        <v/>
      </c>
      <c r="G18" s="215"/>
      <c r="J18" s="222">
        <f>IF(OR(E18="non",E19="non",E20="non"),1,0)</f>
        <v>0</v>
      </c>
      <c r="K18" s="238">
        <v>1</v>
      </c>
    </row>
    <row r="19" spans="1:13" ht="15.75" customHeight="1" x14ac:dyDescent="0.25">
      <c r="A19" s="42"/>
      <c r="B19" s="43" t="s">
        <v>4</v>
      </c>
      <c r="C19" s="45" t="s">
        <v>0</v>
      </c>
      <c r="D19" s="44" t="s">
        <v>1</v>
      </c>
      <c r="E19" s="39"/>
      <c r="F19" s="226"/>
      <c r="G19" s="215"/>
      <c r="J19" s="224"/>
      <c r="K19" s="235"/>
    </row>
    <row r="20" spans="1:13" ht="15.75" customHeight="1" x14ac:dyDescent="0.25">
      <c r="A20" s="82"/>
      <c r="B20" s="47" t="s">
        <v>3</v>
      </c>
      <c r="C20" s="68" t="s">
        <v>0</v>
      </c>
      <c r="D20" s="48" t="s">
        <v>1</v>
      </c>
      <c r="E20" s="75"/>
      <c r="F20" s="227"/>
      <c r="G20" s="216"/>
      <c r="J20" s="225"/>
      <c r="K20" s="236"/>
    </row>
    <row r="21" spans="1:13" ht="9" customHeight="1" x14ac:dyDescent="0.25">
      <c r="A21" s="49"/>
      <c r="B21" s="50"/>
      <c r="C21" s="51"/>
      <c r="D21" s="51"/>
      <c r="E21" s="52"/>
      <c r="F21" s="53"/>
      <c r="G21" s="70"/>
      <c r="H21" s="55"/>
      <c r="J21" s="53"/>
      <c r="K21" s="53"/>
    </row>
    <row r="22" spans="1:13" x14ac:dyDescent="0.25">
      <c r="J22" s="83">
        <f>SUM(J1:J21)</f>
        <v>0</v>
      </c>
      <c r="K22" s="83">
        <f>SUM(K1:K21)</f>
        <v>4</v>
      </c>
      <c r="L22" s="74">
        <f>(J22/K22)</f>
        <v>0</v>
      </c>
      <c r="M22" s="40" t="s">
        <v>81</v>
      </c>
    </row>
    <row r="23" spans="1:13" ht="20.100000000000001" customHeight="1" x14ac:dyDescent="0.25">
      <c r="G23" s="21" t="s">
        <v>79</v>
      </c>
    </row>
    <row r="24" spans="1:13" ht="20.100000000000001" customHeight="1" x14ac:dyDescent="0.25">
      <c r="G24" s="21" t="s">
        <v>83</v>
      </c>
    </row>
    <row r="25" spans="1:13" ht="20.100000000000001" customHeight="1" x14ac:dyDescent="0.25">
      <c r="G25" s="21" t="s">
        <v>358</v>
      </c>
    </row>
    <row r="26" spans="1:13" ht="20.100000000000001" customHeight="1" x14ac:dyDescent="0.25">
      <c r="G26" s="21" t="s">
        <v>80</v>
      </c>
    </row>
  </sheetData>
  <sheetProtection sheet="1" objects="1" scenarios="1"/>
  <protectedRanges>
    <protectedRange sqref="E3:E20 G3:G20" name="Plage1"/>
  </protectedRanges>
  <mergeCells count="19">
    <mergeCell ref="G3:G5"/>
    <mergeCell ref="G7:G9"/>
    <mergeCell ref="G11:G13"/>
    <mergeCell ref="G15:G20"/>
    <mergeCell ref="J15:J17"/>
    <mergeCell ref="K15:K17"/>
    <mergeCell ref="J18:J20"/>
    <mergeCell ref="K18:K20"/>
    <mergeCell ref="J3:J5"/>
    <mergeCell ref="K3:K5"/>
    <mergeCell ref="J7:J9"/>
    <mergeCell ref="K7:K9"/>
    <mergeCell ref="J11:J13"/>
    <mergeCell ref="K11:K13"/>
    <mergeCell ref="F3:F5"/>
    <mergeCell ref="F7:F9"/>
    <mergeCell ref="F11:F13"/>
    <mergeCell ref="F15:F17"/>
    <mergeCell ref="F18:F20"/>
  </mergeCells>
  <dataValidations count="1">
    <dataValidation type="list" allowBlank="1" showInputMessage="1" showErrorMessage="1" errorTitle="Faux" error="choisir dans la liste déroulante" promptTitle="sélectionner" sqref="E15:E20 E7:E9 E11:E13 E3:E5" xr:uid="{00000000-0002-0000-1000-000000000000}">
      <formula1>$I$1:$I$2</formula1>
    </dataValidation>
  </dataValidations>
  <hyperlinks>
    <hyperlink ref="F7:F9" location="information!A1" display="information!A1" xr:uid="{00000000-0004-0000-1000-000000000000}"/>
    <hyperlink ref="F11:F13" location="avertissement!A1" display="avertissement!A1" xr:uid="{00000000-0004-0000-1000-000001000000}"/>
    <hyperlink ref="F15:F17" location="avertissement!A1" display="avertissement!A1" xr:uid="{00000000-0004-0000-1000-000002000000}"/>
    <hyperlink ref="F18:F20" location="avertissement!A1" display="avertissement!A1" xr:uid="{00000000-0004-0000-1000-000003000000}"/>
    <hyperlink ref="G23" location="'isolation énergie'!A1" display="Thème suivant" xr:uid="{00000000-0004-0000-1000-000004000000}"/>
    <hyperlink ref="G26" location="Synthèse!A1" display="Synthèse" xr:uid="{00000000-0004-0000-1000-000005000000}"/>
    <hyperlink ref="G24" location="'organes de service'!A1" display="Thème précédent" xr:uid="{00000000-0004-0000-1000-000006000000}"/>
    <hyperlink ref="G25" location="Sommaire!A1" display="Liste des thèmes" xr:uid="{00000000-0004-0000-1000-000007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6"/>
  <sheetViews>
    <sheetView showGridLines="0" showRowColHeaders="0" topLeftCell="A4" zoomScaleNormal="100" workbookViewId="0">
      <selection activeCell="G25" sqref="G25"/>
    </sheetView>
  </sheetViews>
  <sheetFormatPr baseColWidth="10" defaultRowHeight="15.75" x14ac:dyDescent="0.25"/>
  <cols>
    <col min="1" max="1" width="55.42578125" style="40" customWidth="1"/>
    <col min="2" max="2" width="18.28515625" style="71" customWidth="1"/>
    <col min="3" max="4" width="4.7109375" style="72" hidden="1" customWidth="1"/>
    <col min="5" max="5" width="5.5703125" style="73" customWidth="1"/>
    <col min="6" max="6" width="12.140625" style="83" customWidth="1"/>
    <col min="7" max="7" width="22.5703125" style="40" bestFit="1" customWidth="1"/>
    <col min="8" max="8" width="11.42578125" style="40" customWidth="1"/>
    <col min="9" max="9" width="12.42578125" style="40" hidden="1" customWidth="1"/>
    <col min="10" max="11" width="12.140625" style="83" hidden="1" customWidth="1"/>
    <col min="12" max="14" width="11.42578125" style="40" hidden="1" customWidth="1"/>
    <col min="15" max="16384" width="11.42578125" style="40"/>
  </cols>
  <sheetData>
    <row r="1" spans="1:11" s="27" customFormat="1" ht="80.099999999999994" customHeight="1" x14ac:dyDescent="0.25">
      <c r="A1" s="17" t="s">
        <v>23</v>
      </c>
      <c r="B1" s="77"/>
      <c r="C1" s="77"/>
      <c r="D1" s="77"/>
      <c r="E1" s="77"/>
      <c r="F1" s="78"/>
      <c r="G1" s="79"/>
      <c r="I1" s="27" t="s">
        <v>0</v>
      </c>
      <c r="J1" s="78"/>
      <c r="K1" s="78"/>
    </row>
    <row r="2" spans="1:11" s="34" customFormat="1" ht="42" x14ac:dyDescent="0.35">
      <c r="A2" s="28" t="s">
        <v>37</v>
      </c>
      <c r="B2" s="29" t="s">
        <v>67</v>
      </c>
      <c r="C2" s="30"/>
      <c r="D2" s="30"/>
      <c r="E2" s="31"/>
      <c r="F2" s="80" t="s">
        <v>74</v>
      </c>
      <c r="G2" s="33" t="s">
        <v>64</v>
      </c>
      <c r="I2" s="34" t="s">
        <v>1</v>
      </c>
      <c r="J2" s="80"/>
      <c r="K2" s="80"/>
    </row>
    <row r="3" spans="1:11" ht="102" customHeight="1" x14ac:dyDescent="0.25">
      <c r="A3" s="60" t="s">
        <v>377</v>
      </c>
      <c r="B3" s="63" t="s">
        <v>27</v>
      </c>
      <c r="C3" s="65" t="s">
        <v>0</v>
      </c>
      <c r="D3" s="64" t="s">
        <v>1</v>
      </c>
      <c r="E3" s="39"/>
      <c r="F3" s="220" t="str">
        <f>IF(OR(E3="oui",E4="oui",E5="oui"),$I$5,"")</f>
        <v/>
      </c>
      <c r="G3" s="214"/>
      <c r="I3" s="41" t="s">
        <v>72</v>
      </c>
      <c r="J3" s="222">
        <f>IF(OR(E3="oui",E4="oui",E5="oui"),1,0)</f>
        <v>0</v>
      </c>
      <c r="K3" s="234">
        <v>1</v>
      </c>
    </row>
    <row r="4" spans="1:11" x14ac:dyDescent="0.25">
      <c r="A4" s="42"/>
      <c r="B4" s="43" t="s">
        <v>4</v>
      </c>
      <c r="C4" s="44" t="s">
        <v>0</v>
      </c>
      <c r="D4" s="45" t="s">
        <v>1</v>
      </c>
      <c r="E4" s="39"/>
      <c r="F4" s="226"/>
      <c r="G4" s="215"/>
      <c r="I4" s="41" t="s">
        <v>71</v>
      </c>
      <c r="J4" s="224"/>
      <c r="K4" s="235"/>
    </row>
    <row r="5" spans="1:11" ht="18" x14ac:dyDescent="0.25">
      <c r="A5" s="66"/>
      <c r="B5" s="47" t="s">
        <v>3</v>
      </c>
      <c r="C5" s="48" t="s">
        <v>0</v>
      </c>
      <c r="D5" s="68" t="s">
        <v>1</v>
      </c>
      <c r="E5" s="75"/>
      <c r="F5" s="227"/>
      <c r="G5" s="216"/>
      <c r="I5" s="41" t="s">
        <v>73</v>
      </c>
      <c r="J5" s="225"/>
      <c r="K5" s="236"/>
    </row>
    <row r="6" spans="1:11" x14ac:dyDescent="0.25">
      <c r="A6" s="69" t="s">
        <v>8</v>
      </c>
      <c r="B6" s="61"/>
      <c r="C6" s="51"/>
      <c r="D6" s="51"/>
      <c r="E6" s="52"/>
      <c r="F6" s="81"/>
      <c r="G6" s="54"/>
      <c r="J6" s="81"/>
      <c r="K6" s="81"/>
    </row>
    <row r="7" spans="1:11" x14ac:dyDescent="0.25">
      <c r="A7" s="62" t="s">
        <v>53</v>
      </c>
      <c r="B7" s="63" t="s">
        <v>27</v>
      </c>
      <c r="C7" s="64" t="s">
        <v>0</v>
      </c>
      <c r="D7" s="65" t="s">
        <v>1</v>
      </c>
      <c r="E7" s="76"/>
      <c r="F7" s="220" t="str">
        <f>IF(OR(E7="non",E8="non",E9="non"),$I$3,"")</f>
        <v/>
      </c>
      <c r="G7" s="214"/>
      <c r="J7" s="222">
        <f>IF(OR(E7="non",E8="non",E9="non"),1,0)</f>
        <v>0</v>
      </c>
      <c r="K7" s="234">
        <v>1</v>
      </c>
    </row>
    <row r="8" spans="1:11" x14ac:dyDescent="0.25">
      <c r="A8" s="66"/>
      <c r="B8" s="43" t="s">
        <v>4</v>
      </c>
      <c r="C8" s="45" t="s">
        <v>0</v>
      </c>
      <c r="D8" s="44" t="s">
        <v>1</v>
      </c>
      <c r="E8" s="39"/>
      <c r="F8" s="226"/>
      <c r="G8" s="215"/>
      <c r="J8" s="224"/>
      <c r="K8" s="235"/>
    </row>
    <row r="9" spans="1:11" x14ac:dyDescent="0.25">
      <c r="A9" s="67"/>
      <c r="B9" s="47" t="s">
        <v>3</v>
      </c>
      <c r="C9" s="68" t="s">
        <v>0</v>
      </c>
      <c r="D9" s="48" t="s">
        <v>1</v>
      </c>
      <c r="E9" s="75"/>
      <c r="F9" s="227"/>
      <c r="G9" s="216"/>
      <c r="J9" s="225"/>
      <c r="K9" s="236"/>
    </row>
    <row r="10" spans="1:11" ht="9" customHeight="1" x14ac:dyDescent="0.25">
      <c r="A10" s="49"/>
      <c r="B10" s="50"/>
      <c r="C10" s="51"/>
      <c r="D10" s="51"/>
      <c r="E10" s="52"/>
      <c r="F10" s="53"/>
      <c r="G10" s="54"/>
      <c r="H10" s="55"/>
      <c r="J10" s="53"/>
      <c r="K10" s="53"/>
    </row>
    <row r="11" spans="1:11" ht="31.5" x14ac:dyDescent="0.25">
      <c r="A11" s="60" t="s">
        <v>11</v>
      </c>
      <c r="B11" s="63" t="s">
        <v>27</v>
      </c>
      <c r="C11" s="64" t="s">
        <v>0</v>
      </c>
      <c r="D11" s="65" t="s">
        <v>1</v>
      </c>
      <c r="E11" s="76"/>
      <c r="F11" s="220" t="str">
        <f>IF(OR(E11="non",E12="non",E13="non"),$I$5,"")</f>
        <v/>
      </c>
      <c r="G11" s="214"/>
      <c r="J11" s="222">
        <f>IF(OR(E11="non",E12="non",E13="non"),1,0)</f>
        <v>0</v>
      </c>
      <c r="K11" s="234">
        <v>1</v>
      </c>
    </row>
    <row r="12" spans="1:11" x14ac:dyDescent="0.25">
      <c r="A12" s="42"/>
      <c r="B12" s="43" t="s">
        <v>4</v>
      </c>
      <c r="C12" s="45" t="s">
        <v>0</v>
      </c>
      <c r="D12" s="44" t="s">
        <v>1</v>
      </c>
      <c r="E12" s="39"/>
      <c r="F12" s="226"/>
      <c r="G12" s="215"/>
      <c r="J12" s="224"/>
      <c r="K12" s="235"/>
    </row>
    <row r="13" spans="1:11" x14ac:dyDescent="0.25">
      <c r="A13" s="66"/>
      <c r="B13" s="47" t="s">
        <v>3</v>
      </c>
      <c r="C13" s="68" t="s">
        <v>0</v>
      </c>
      <c r="D13" s="48" t="s">
        <v>1</v>
      </c>
      <c r="E13" s="75"/>
      <c r="F13" s="227"/>
      <c r="G13" s="216"/>
      <c r="J13" s="225"/>
      <c r="K13" s="236"/>
    </row>
    <row r="14" spans="1:11" x14ac:dyDescent="0.25">
      <c r="A14" s="69" t="s">
        <v>8</v>
      </c>
      <c r="B14" s="61"/>
      <c r="C14" s="51"/>
      <c r="D14" s="51"/>
      <c r="E14" s="52"/>
      <c r="F14" s="81"/>
      <c r="G14" s="54"/>
      <c r="J14" s="81"/>
      <c r="K14" s="81"/>
    </row>
    <row r="15" spans="1:11" ht="63" x14ac:dyDescent="0.25">
      <c r="A15" s="62" t="s">
        <v>378</v>
      </c>
      <c r="B15" s="63" t="s">
        <v>27</v>
      </c>
      <c r="C15" s="64" t="s">
        <v>0</v>
      </c>
      <c r="D15" s="65" t="s">
        <v>1</v>
      </c>
      <c r="E15" s="76"/>
      <c r="F15" s="220" t="str">
        <f>IF(OR(E15="non",E16="non",E17="non"),$I$3,"")</f>
        <v/>
      </c>
      <c r="G15" s="214"/>
      <c r="J15" s="222">
        <f>IF(OR(E15="non",E16="non",E17="non"),1,0)</f>
        <v>0</v>
      </c>
      <c r="K15" s="234">
        <v>1</v>
      </c>
    </row>
    <row r="16" spans="1:11" x14ac:dyDescent="0.25">
      <c r="A16" s="66"/>
      <c r="B16" s="43" t="s">
        <v>4</v>
      </c>
      <c r="C16" s="45" t="s">
        <v>0</v>
      </c>
      <c r="D16" s="44" t="s">
        <v>1</v>
      </c>
      <c r="E16" s="39"/>
      <c r="F16" s="226"/>
      <c r="G16" s="215"/>
      <c r="J16" s="224"/>
      <c r="K16" s="235"/>
    </row>
    <row r="17" spans="1:13" x14ac:dyDescent="0.25">
      <c r="A17" s="66"/>
      <c r="B17" s="43" t="s">
        <v>3</v>
      </c>
      <c r="C17" s="45" t="s">
        <v>0</v>
      </c>
      <c r="D17" s="44" t="s">
        <v>1</v>
      </c>
      <c r="E17" s="39"/>
      <c r="F17" s="221"/>
      <c r="G17" s="215"/>
      <c r="J17" s="225"/>
      <c r="K17" s="237"/>
    </row>
    <row r="18" spans="1:13" ht="31.5" x14ac:dyDescent="0.25">
      <c r="A18" s="62" t="s">
        <v>43</v>
      </c>
      <c r="B18" s="63" t="s">
        <v>27</v>
      </c>
      <c r="C18" s="64" t="s">
        <v>0</v>
      </c>
      <c r="D18" s="65" t="s">
        <v>1</v>
      </c>
      <c r="E18" s="76"/>
      <c r="F18" s="226" t="str">
        <f>IF(OR(E18="non",E19="non",E20="non"),$I$3,"")</f>
        <v/>
      </c>
      <c r="G18" s="215"/>
      <c r="J18" s="222">
        <f>IF(OR(E18="non",E19="non",E20="non"),1,0)</f>
        <v>0</v>
      </c>
      <c r="K18" s="235">
        <v>1</v>
      </c>
    </row>
    <row r="19" spans="1:13" x14ac:dyDescent="0.25">
      <c r="A19" s="42"/>
      <c r="B19" s="43" t="s">
        <v>4</v>
      </c>
      <c r="C19" s="45" t="s">
        <v>0</v>
      </c>
      <c r="D19" s="44" t="s">
        <v>1</v>
      </c>
      <c r="E19" s="39"/>
      <c r="F19" s="226"/>
      <c r="G19" s="215"/>
      <c r="J19" s="224"/>
      <c r="K19" s="235"/>
    </row>
    <row r="20" spans="1:13" x14ac:dyDescent="0.25">
      <c r="A20" s="82"/>
      <c r="B20" s="47" t="s">
        <v>3</v>
      </c>
      <c r="C20" s="68" t="s">
        <v>0</v>
      </c>
      <c r="D20" s="48" t="s">
        <v>1</v>
      </c>
      <c r="E20" s="75"/>
      <c r="F20" s="227"/>
      <c r="G20" s="216"/>
      <c r="J20" s="225"/>
      <c r="K20" s="236"/>
    </row>
    <row r="21" spans="1:13" ht="9" customHeight="1" x14ac:dyDescent="0.25">
      <c r="A21" s="49"/>
      <c r="B21" s="50"/>
      <c r="C21" s="51"/>
      <c r="D21" s="51"/>
      <c r="E21" s="52"/>
      <c r="F21" s="53"/>
      <c r="G21" s="70"/>
      <c r="H21" s="55"/>
      <c r="J21" s="53"/>
      <c r="K21" s="53"/>
    </row>
    <row r="22" spans="1:13" x14ac:dyDescent="0.25">
      <c r="J22" s="83">
        <f>SUM(J1:J21)</f>
        <v>0</v>
      </c>
      <c r="K22" s="83">
        <f>SUM(K1:K21)</f>
        <v>5</v>
      </c>
      <c r="L22" s="74">
        <f>(J22/K22)</f>
        <v>0</v>
      </c>
      <c r="M22" s="40" t="s">
        <v>81</v>
      </c>
    </row>
    <row r="23" spans="1:13" ht="20.100000000000001" customHeight="1" x14ac:dyDescent="0.25">
      <c r="G23" s="21" t="s">
        <v>79</v>
      </c>
    </row>
    <row r="24" spans="1:13" ht="20.100000000000001" customHeight="1" x14ac:dyDescent="0.25">
      <c r="G24" s="21" t="s">
        <v>83</v>
      </c>
    </row>
    <row r="25" spans="1:13" ht="20.100000000000001" customHeight="1" x14ac:dyDescent="0.25">
      <c r="G25" s="21" t="s">
        <v>358</v>
      </c>
    </row>
    <row r="26" spans="1:13" ht="20.100000000000001" customHeight="1" x14ac:dyDescent="0.25">
      <c r="G26" s="21" t="s">
        <v>80</v>
      </c>
    </row>
  </sheetData>
  <sheetProtection sheet="1" objects="1" scenarios="1"/>
  <protectedRanges>
    <protectedRange sqref="E3:E20 G3:G20" name="Plage1"/>
  </protectedRanges>
  <mergeCells count="19">
    <mergeCell ref="G3:G5"/>
    <mergeCell ref="G7:G9"/>
    <mergeCell ref="G11:G13"/>
    <mergeCell ref="G15:G20"/>
    <mergeCell ref="J15:J17"/>
    <mergeCell ref="K15:K17"/>
    <mergeCell ref="J18:J20"/>
    <mergeCell ref="K18:K20"/>
    <mergeCell ref="J3:J5"/>
    <mergeCell ref="K3:K5"/>
    <mergeCell ref="J7:J9"/>
    <mergeCell ref="K7:K9"/>
    <mergeCell ref="J11:J13"/>
    <mergeCell ref="K11:K13"/>
    <mergeCell ref="F3:F5"/>
    <mergeCell ref="F7:F9"/>
    <mergeCell ref="F11:F13"/>
    <mergeCell ref="F15:F17"/>
    <mergeCell ref="F18:F20"/>
  </mergeCells>
  <dataValidations count="1">
    <dataValidation type="list" allowBlank="1" showInputMessage="1" showErrorMessage="1" errorTitle="Faux" error="choisir dans la liste déroulante" promptTitle="sélectionner" sqref="E15:E20 E7:E9 E11:E13 E3:E5" xr:uid="{00000000-0002-0000-1100-000000000000}">
      <formula1>$I$1:$I$2</formula1>
    </dataValidation>
  </dataValidations>
  <hyperlinks>
    <hyperlink ref="F3:F5" location="'énergie résiduelle'!A1" display="'énergie résiduelle'!A1" xr:uid="{00000000-0004-0000-1100-000000000000}"/>
    <hyperlink ref="F7:F9" location="'énergie résiduelle'!A1" display="'énergie résiduelle'!A1" xr:uid="{00000000-0004-0000-1100-000001000000}"/>
    <hyperlink ref="F11:F13" location="isolation!A1" display="isolation!A1" xr:uid="{00000000-0004-0000-1100-000002000000}"/>
    <hyperlink ref="F15:F17" location="isolation!A1" display="isolation!A1" xr:uid="{00000000-0004-0000-1100-000003000000}"/>
    <hyperlink ref="F18:F20" location="isolation!A1" display="isolation!A1" xr:uid="{00000000-0004-0000-1100-000004000000}"/>
    <hyperlink ref="G23" location="émissions!A1" display="Thème suivant" xr:uid="{00000000-0004-0000-1100-000005000000}"/>
    <hyperlink ref="G26" location="Synthèse!A1" display="Synthèse" xr:uid="{00000000-0004-0000-1100-000006000000}"/>
    <hyperlink ref="G24" location="'alerte signalisation'!A1" display="Thème précédent" xr:uid="{00000000-0004-0000-1100-000007000000}"/>
    <hyperlink ref="G25" location="Sommaire!A1" display="Liste des thèmes" xr:uid="{00000000-0004-0000-1100-000008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5"/>
  <sheetViews>
    <sheetView showGridLines="0" showRowColHeaders="0" zoomScaleNormal="100" workbookViewId="0">
      <selection activeCell="G12" sqref="G12"/>
    </sheetView>
  </sheetViews>
  <sheetFormatPr baseColWidth="10" defaultRowHeight="15.75" x14ac:dyDescent="0.25"/>
  <cols>
    <col min="1" max="1" width="55.42578125" style="40" customWidth="1"/>
    <col min="2" max="2" width="18.28515625" style="71" customWidth="1"/>
    <col min="3" max="4" width="4.7109375" style="72" hidden="1" customWidth="1"/>
    <col min="5" max="5" width="5.5703125" style="73" customWidth="1"/>
    <col min="6" max="6" width="12.140625" style="58" customWidth="1"/>
    <col min="7" max="7" width="22.5703125" style="40" bestFit="1" customWidth="1"/>
    <col min="8" max="8" width="11.42578125" style="40" customWidth="1"/>
    <col min="9" max="9" width="12.42578125" style="40" hidden="1" customWidth="1"/>
    <col min="10" max="11" width="12.140625" style="58" hidden="1" customWidth="1"/>
    <col min="12" max="13" width="11.42578125" style="40" hidden="1" customWidth="1"/>
    <col min="14" max="14" width="0" style="40" hidden="1" customWidth="1"/>
    <col min="15" max="16384" width="11.42578125" style="40"/>
  </cols>
  <sheetData>
    <row r="1" spans="1:13" s="27" customFormat="1" ht="80.099999999999994" customHeight="1" x14ac:dyDescent="0.25">
      <c r="A1" s="239" t="s">
        <v>24</v>
      </c>
      <c r="B1" s="240"/>
      <c r="C1" s="240"/>
      <c r="D1" s="240"/>
      <c r="E1" s="240"/>
      <c r="F1" s="240"/>
      <c r="G1" s="26" t="s">
        <v>76</v>
      </c>
      <c r="I1" s="27" t="s">
        <v>0</v>
      </c>
    </row>
    <row r="2" spans="1:13" s="34" customFormat="1" ht="42" x14ac:dyDescent="0.35">
      <c r="A2" s="28" t="s">
        <v>37</v>
      </c>
      <c r="B2" s="29" t="s">
        <v>67</v>
      </c>
      <c r="C2" s="30"/>
      <c r="D2" s="30"/>
      <c r="E2" s="31"/>
      <c r="F2" s="32" t="s">
        <v>74</v>
      </c>
      <c r="G2" s="33" t="s">
        <v>64</v>
      </c>
      <c r="I2" s="34" t="s">
        <v>1</v>
      </c>
      <c r="J2" s="32"/>
      <c r="K2" s="32"/>
    </row>
    <row r="3" spans="1:13" ht="45" customHeight="1" x14ac:dyDescent="0.25">
      <c r="A3" s="60" t="s">
        <v>375</v>
      </c>
      <c r="B3" s="63" t="s">
        <v>27</v>
      </c>
      <c r="C3" s="65" t="s">
        <v>0</v>
      </c>
      <c r="D3" s="64" t="s">
        <v>1</v>
      </c>
      <c r="E3" s="39"/>
      <c r="F3" s="220" t="str">
        <f>IF(OR(E3="oui",E4="oui",E5="oui"),$I$5,"")</f>
        <v/>
      </c>
      <c r="G3" s="214"/>
      <c r="I3" s="41" t="s">
        <v>72</v>
      </c>
      <c r="J3" s="222">
        <f>IF(OR(E3="oui",E4="oui",E5="oui"),1,0)</f>
        <v>0</v>
      </c>
      <c r="K3" s="234">
        <v>1</v>
      </c>
    </row>
    <row r="4" spans="1:13" x14ac:dyDescent="0.25">
      <c r="A4" s="42"/>
      <c r="B4" s="43" t="s">
        <v>4</v>
      </c>
      <c r="C4" s="44" t="s">
        <v>0</v>
      </c>
      <c r="D4" s="45" t="s">
        <v>1</v>
      </c>
      <c r="E4" s="39"/>
      <c r="F4" s="226"/>
      <c r="G4" s="215"/>
      <c r="I4" s="41" t="s">
        <v>71</v>
      </c>
      <c r="J4" s="224"/>
      <c r="K4" s="235"/>
    </row>
    <row r="5" spans="1:13" ht="18" x14ac:dyDescent="0.25">
      <c r="A5" s="66"/>
      <c r="B5" s="47" t="s">
        <v>3</v>
      </c>
      <c r="C5" s="48" t="s">
        <v>0</v>
      </c>
      <c r="D5" s="68" t="s">
        <v>1</v>
      </c>
      <c r="E5" s="75"/>
      <c r="F5" s="227"/>
      <c r="G5" s="216"/>
      <c r="I5" s="41" t="s">
        <v>73</v>
      </c>
      <c r="J5" s="225"/>
      <c r="K5" s="236"/>
    </row>
    <row r="6" spans="1:13" x14ac:dyDescent="0.25">
      <c r="A6" s="69" t="s">
        <v>8</v>
      </c>
      <c r="B6" s="61"/>
      <c r="C6" s="51"/>
      <c r="D6" s="51"/>
      <c r="E6" s="52"/>
      <c r="F6" s="53"/>
      <c r="G6" s="54"/>
      <c r="J6" s="53"/>
      <c r="K6" s="53"/>
    </row>
    <row r="7" spans="1:13" ht="46.5" x14ac:dyDescent="0.25">
      <c r="A7" s="62" t="s">
        <v>376</v>
      </c>
      <c r="B7" s="63" t="s">
        <v>27</v>
      </c>
      <c r="C7" s="64" t="s">
        <v>0</v>
      </c>
      <c r="D7" s="65" t="s">
        <v>1</v>
      </c>
      <c r="E7" s="76"/>
      <c r="F7" s="220" t="str">
        <f>IF(OR(E7="non",E8="non",E9="non"),$I$3,"")</f>
        <v/>
      </c>
      <c r="G7" s="214"/>
      <c r="J7" s="222">
        <f>IF(OR(E7="non",E8="non",E9="non"),1,0)</f>
        <v>0</v>
      </c>
      <c r="K7" s="234">
        <v>1</v>
      </c>
    </row>
    <row r="8" spans="1:13" x14ac:dyDescent="0.25">
      <c r="A8" s="66"/>
      <c r="B8" s="43" t="s">
        <v>4</v>
      </c>
      <c r="C8" s="45" t="s">
        <v>0</v>
      </c>
      <c r="D8" s="44" t="s">
        <v>1</v>
      </c>
      <c r="E8" s="39"/>
      <c r="F8" s="226"/>
      <c r="G8" s="215"/>
      <c r="J8" s="224"/>
      <c r="K8" s="235"/>
    </row>
    <row r="9" spans="1:13" x14ac:dyDescent="0.25">
      <c r="A9" s="67"/>
      <c r="B9" s="47" t="s">
        <v>3</v>
      </c>
      <c r="C9" s="68" t="s">
        <v>0</v>
      </c>
      <c r="D9" s="48" t="s">
        <v>1</v>
      </c>
      <c r="E9" s="75"/>
      <c r="F9" s="227"/>
      <c r="G9" s="216"/>
      <c r="J9" s="225"/>
      <c r="K9" s="236"/>
    </row>
    <row r="10" spans="1:13" ht="9" customHeight="1" x14ac:dyDescent="0.25">
      <c r="A10" s="49"/>
      <c r="B10" s="50"/>
      <c r="C10" s="51"/>
      <c r="D10" s="51"/>
      <c r="E10" s="52"/>
      <c r="F10" s="53"/>
      <c r="G10" s="70"/>
      <c r="H10" s="55"/>
      <c r="J10" s="53"/>
      <c r="K10" s="53"/>
    </row>
    <row r="11" spans="1:13" x14ac:dyDescent="0.25">
      <c r="F11" s="58" t="str">
        <f t="shared" ref="F11:F13" si="0">IF(E11="non",$I$3,"")</f>
        <v/>
      </c>
      <c r="J11" s="58">
        <f>SUM(J1:J10)</f>
        <v>0</v>
      </c>
      <c r="K11" s="58">
        <f>SUM(K1:K10)</f>
        <v>2</v>
      </c>
      <c r="L11" s="74">
        <f>(J11/K11)</f>
        <v>0</v>
      </c>
      <c r="M11" s="40" t="s">
        <v>81</v>
      </c>
    </row>
    <row r="12" spans="1:13" ht="20.100000000000001" customHeight="1" x14ac:dyDescent="0.25">
      <c r="G12" s="21" t="s">
        <v>79</v>
      </c>
    </row>
    <row r="13" spans="1:13" ht="20.100000000000001" customHeight="1" x14ac:dyDescent="0.25">
      <c r="F13" s="58" t="str">
        <f t="shared" si="0"/>
        <v/>
      </c>
      <c r="G13" s="21" t="s">
        <v>83</v>
      </c>
    </row>
    <row r="14" spans="1:13" ht="20.100000000000001" customHeight="1" x14ac:dyDescent="0.25">
      <c r="G14" s="21" t="s">
        <v>358</v>
      </c>
    </row>
    <row r="15" spans="1:13" ht="20.100000000000001" customHeight="1" x14ac:dyDescent="0.25">
      <c r="G15" s="21" t="s">
        <v>80</v>
      </c>
    </row>
  </sheetData>
  <sheetProtection sheet="1" objects="1" scenarios="1"/>
  <protectedRanges>
    <protectedRange sqref="E3:E9 G3:G9" name="Plage1"/>
  </protectedRanges>
  <mergeCells count="9">
    <mergeCell ref="A1:F1"/>
    <mergeCell ref="J3:J5"/>
    <mergeCell ref="K3:K5"/>
    <mergeCell ref="J7:J9"/>
    <mergeCell ref="K7:K9"/>
    <mergeCell ref="F3:F5"/>
    <mergeCell ref="F7:F9"/>
    <mergeCell ref="G3:G5"/>
    <mergeCell ref="G7:G9"/>
  </mergeCells>
  <dataValidations count="1">
    <dataValidation type="list" allowBlank="1" showInputMessage="1" showErrorMessage="1" errorTitle="Faux" error="choisir dans la liste déroulante" promptTitle="sélectionner" sqref="E7:E9 E3:E5" xr:uid="{00000000-0002-0000-1200-000000000000}">
      <formula1>$I$1:$I$2</formula1>
    </dataValidation>
  </dataValidations>
  <hyperlinks>
    <hyperlink ref="G1" location="émission!A1" display="‼" xr:uid="{00000000-0004-0000-1200-000000000000}"/>
    <hyperlink ref="F3:F5" location="'équipement complémentaire'!A1" display="'équipement complémentaire'!A1" xr:uid="{00000000-0004-0000-1200-000001000000}"/>
    <hyperlink ref="F7:F9" location="'équipement complémentaire'!A1" display="'équipement complémentaire'!A1" xr:uid="{00000000-0004-0000-1200-000002000000}"/>
    <hyperlink ref="G12" location="'électricité incendie'!A1" display="Thème suivant" xr:uid="{00000000-0004-0000-1200-000003000000}"/>
    <hyperlink ref="G15" location="Synthèse!A1" display="Synthèse" xr:uid="{00000000-0004-0000-1200-000004000000}"/>
    <hyperlink ref="G13" location="'isolation énergie'!A1" display="Thème précédent" xr:uid="{00000000-0004-0000-1200-000005000000}"/>
    <hyperlink ref="G14" location="Sommaire!A1" display="Liste des thèmes" xr:uid="{00000000-0004-0000-1200-000006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showGridLines="0" showRowColHeaders="0" topLeftCell="A8" workbookViewId="0">
      <selection activeCell="I17" sqref="I17"/>
    </sheetView>
  </sheetViews>
  <sheetFormatPr baseColWidth="10" defaultRowHeight="21" x14ac:dyDescent="0.35"/>
  <cols>
    <col min="1" max="1" width="32.85546875" style="10" customWidth="1"/>
    <col min="2" max="2" width="11.42578125" style="11"/>
    <col min="3" max="16384" width="11.42578125" style="9"/>
  </cols>
  <sheetData>
    <row r="1" spans="1:9" ht="33.75" x14ac:dyDescent="0.35">
      <c r="A1" s="18" t="s">
        <v>342</v>
      </c>
      <c r="B1" s="182"/>
      <c r="C1" s="183"/>
      <c r="D1" s="183"/>
    </row>
    <row r="2" spans="1:9" x14ac:dyDescent="0.35">
      <c r="A2" s="184"/>
      <c r="B2" s="182"/>
      <c r="C2" s="183"/>
      <c r="D2" s="183"/>
    </row>
    <row r="3" spans="1:9" ht="12" customHeight="1" x14ac:dyDescent="0.35">
      <c r="A3" s="192"/>
      <c r="B3" s="193"/>
      <c r="C3" s="193"/>
      <c r="D3" s="193"/>
      <c r="E3" s="193"/>
      <c r="F3" s="193"/>
      <c r="G3" s="193"/>
      <c r="H3" s="193"/>
      <c r="I3" s="194"/>
    </row>
    <row r="4" spans="1:9" ht="69.95" customHeight="1" x14ac:dyDescent="0.35">
      <c r="A4" s="185" t="s">
        <v>343</v>
      </c>
      <c r="B4" s="195" t="s">
        <v>417</v>
      </c>
      <c r="C4" s="195"/>
      <c r="D4" s="195"/>
      <c r="E4" s="195"/>
      <c r="F4" s="195"/>
      <c r="G4" s="195"/>
      <c r="H4" s="195"/>
      <c r="I4" s="195"/>
    </row>
    <row r="5" spans="1:9" ht="12" customHeight="1" x14ac:dyDescent="0.35">
      <c r="A5" s="192"/>
      <c r="B5" s="193"/>
      <c r="C5" s="193"/>
      <c r="D5" s="193"/>
      <c r="E5" s="193"/>
      <c r="F5" s="193"/>
      <c r="G5" s="193"/>
      <c r="H5" s="193"/>
      <c r="I5" s="194"/>
    </row>
    <row r="6" spans="1:9" ht="69.95" customHeight="1" x14ac:dyDescent="0.35">
      <c r="A6" s="185" t="s">
        <v>346</v>
      </c>
      <c r="B6" s="195" t="s">
        <v>347</v>
      </c>
      <c r="C6" s="195"/>
      <c r="D6" s="195"/>
      <c r="E6" s="195"/>
      <c r="F6" s="195"/>
      <c r="G6" s="195"/>
      <c r="H6" s="195"/>
      <c r="I6" s="195"/>
    </row>
    <row r="7" spans="1:9" ht="12" customHeight="1" x14ac:dyDescent="0.35">
      <c r="A7" s="192"/>
      <c r="B7" s="193"/>
      <c r="C7" s="193"/>
      <c r="D7" s="193"/>
      <c r="E7" s="193"/>
      <c r="F7" s="193"/>
      <c r="G7" s="193"/>
      <c r="H7" s="193"/>
      <c r="I7" s="194"/>
    </row>
    <row r="8" spans="1:9" ht="69.95" customHeight="1" x14ac:dyDescent="0.35">
      <c r="A8" s="185" t="s">
        <v>344</v>
      </c>
      <c r="B8" s="195" t="s">
        <v>406</v>
      </c>
      <c r="C8" s="195"/>
      <c r="D8" s="195"/>
      <c r="E8" s="195"/>
      <c r="F8" s="195"/>
      <c r="G8" s="195"/>
      <c r="H8" s="195"/>
      <c r="I8" s="195"/>
    </row>
    <row r="9" spans="1:9" ht="12" customHeight="1" x14ac:dyDescent="0.35">
      <c r="A9" s="192"/>
      <c r="B9" s="193"/>
      <c r="C9" s="193"/>
      <c r="D9" s="193"/>
      <c r="E9" s="193"/>
      <c r="F9" s="193"/>
      <c r="G9" s="193"/>
      <c r="H9" s="193"/>
      <c r="I9" s="194"/>
    </row>
    <row r="10" spans="1:9" ht="69.95" customHeight="1" x14ac:dyDescent="0.35">
      <c r="A10" s="185" t="s">
        <v>345</v>
      </c>
      <c r="B10" s="195" t="s">
        <v>352</v>
      </c>
      <c r="C10" s="195"/>
      <c r="D10" s="195"/>
      <c r="E10" s="195"/>
      <c r="F10" s="195"/>
      <c r="G10" s="195"/>
      <c r="H10" s="195"/>
      <c r="I10" s="195"/>
    </row>
    <row r="11" spans="1:9" ht="12" customHeight="1" x14ac:dyDescent="0.35">
      <c r="A11" s="192"/>
      <c r="B11" s="193"/>
      <c r="C11" s="193"/>
      <c r="D11" s="193"/>
      <c r="E11" s="193"/>
      <c r="F11" s="193"/>
      <c r="G11" s="193"/>
      <c r="H11" s="193"/>
      <c r="I11" s="194"/>
    </row>
    <row r="12" spans="1:9" ht="69.95" customHeight="1" x14ac:dyDescent="0.35">
      <c r="A12" s="185" t="s">
        <v>348</v>
      </c>
      <c r="B12" s="195" t="s">
        <v>351</v>
      </c>
      <c r="C12" s="195"/>
      <c r="D12" s="195"/>
      <c r="E12" s="195"/>
      <c r="F12" s="195"/>
      <c r="G12" s="195"/>
      <c r="H12" s="195"/>
      <c r="I12" s="195"/>
    </row>
    <row r="13" spans="1:9" ht="12" customHeight="1" x14ac:dyDescent="0.35">
      <c r="A13" s="192"/>
      <c r="B13" s="193"/>
      <c r="C13" s="193"/>
      <c r="D13" s="193"/>
      <c r="E13" s="193"/>
      <c r="F13" s="193"/>
      <c r="G13" s="193"/>
      <c r="H13" s="193"/>
      <c r="I13" s="194"/>
    </row>
    <row r="14" spans="1:9" ht="69.95" customHeight="1" x14ac:dyDescent="0.35">
      <c r="A14" s="185" t="s">
        <v>349</v>
      </c>
      <c r="B14" s="195" t="s">
        <v>350</v>
      </c>
      <c r="C14" s="195"/>
      <c r="D14" s="195"/>
      <c r="E14" s="195"/>
      <c r="F14" s="195"/>
      <c r="G14" s="195"/>
      <c r="H14" s="195"/>
      <c r="I14" s="195"/>
    </row>
    <row r="15" spans="1:9" ht="12" customHeight="1" x14ac:dyDescent="0.35">
      <c r="A15" s="192"/>
      <c r="B15" s="193"/>
      <c r="C15" s="193"/>
      <c r="D15" s="193"/>
      <c r="E15" s="193"/>
      <c r="F15" s="193"/>
      <c r="G15" s="193"/>
      <c r="H15" s="193"/>
      <c r="I15" s="194"/>
    </row>
    <row r="16" spans="1:9" x14ac:dyDescent="0.35">
      <c r="A16" s="184"/>
      <c r="B16" s="182"/>
      <c r="C16" s="183"/>
      <c r="D16" s="183"/>
    </row>
    <row r="17" spans="9:9" x14ac:dyDescent="0.35">
      <c r="I17" s="21" t="s">
        <v>339</v>
      </c>
    </row>
  </sheetData>
  <sheetProtection sheet="1" objects="1" scenarios="1"/>
  <mergeCells count="13">
    <mergeCell ref="A3:I3"/>
    <mergeCell ref="A15:I15"/>
    <mergeCell ref="B12:I12"/>
    <mergeCell ref="B14:I14"/>
    <mergeCell ref="A5:I5"/>
    <mergeCell ref="A7:I7"/>
    <mergeCell ref="A9:I9"/>
    <mergeCell ref="A11:I11"/>
    <mergeCell ref="A13:I13"/>
    <mergeCell ref="B4:I4"/>
    <mergeCell ref="B6:I6"/>
    <mergeCell ref="B8:I8"/>
    <mergeCell ref="B10:I10"/>
  </mergeCells>
  <hyperlinks>
    <hyperlink ref="A4" r:id="rId1" xr:uid="{00000000-0004-0000-0100-000000000000}"/>
    <hyperlink ref="A6" r:id="rId2" xr:uid="{00000000-0004-0000-0100-000001000000}"/>
    <hyperlink ref="A8" r:id="rId3" xr:uid="{00000000-0004-0000-0100-000002000000}"/>
    <hyperlink ref="A10" r:id="rId4" xr:uid="{00000000-0004-0000-0100-000003000000}"/>
    <hyperlink ref="A12" r:id="rId5" xr:uid="{00000000-0004-0000-0100-000004000000}"/>
    <hyperlink ref="A14" r:id="rId6" xr:uid="{00000000-0004-0000-0100-000005000000}"/>
    <hyperlink ref="I17" location="Accueil!A1" display="Accueil" xr:uid="{00000000-0004-0000-0100-000006000000}"/>
    <hyperlink ref="B8:I8" location="Norme!A1" display="Toutes normes utiles aux machines." xr:uid="{00000000-0004-0000-0100-000007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28"/>
  <sheetViews>
    <sheetView showGridLines="0" showRowColHeaders="0" topLeftCell="A6" zoomScaleNormal="100" workbookViewId="0">
      <selection activeCell="G27" sqref="G27"/>
    </sheetView>
  </sheetViews>
  <sheetFormatPr baseColWidth="10" defaultRowHeight="15.75" x14ac:dyDescent="0.25"/>
  <cols>
    <col min="1" max="1" width="55.42578125" style="40" customWidth="1"/>
    <col min="2" max="2" width="18.28515625" style="71" customWidth="1"/>
    <col min="3" max="4" width="4.7109375" style="72" hidden="1" customWidth="1"/>
    <col min="5" max="5" width="5.5703125" style="73" customWidth="1"/>
    <col min="6" max="6" width="12.140625" style="58" customWidth="1"/>
    <col min="7" max="7" width="22.5703125" style="40" bestFit="1" customWidth="1"/>
    <col min="8" max="8" width="11.42578125" style="40" customWidth="1"/>
    <col min="9" max="9" width="12.42578125" style="40" hidden="1" customWidth="1"/>
    <col min="10" max="11" width="12.140625" style="58" hidden="1" customWidth="1"/>
    <col min="12" max="13" width="11.42578125" style="40" hidden="1" customWidth="1"/>
    <col min="14" max="14" width="0" style="40" hidden="1" customWidth="1"/>
    <col min="15" max="16384" width="11.42578125" style="40"/>
  </cols>
  <sheetData>
    <row r="1" spans="1:11" s="27" customFormat="1" ht="80.099999999999994" customHeight="1" x14ac:dyDescent="0.25">
      <c r="A1" s="229" t="s">
        <v>57</v>
      </c>
      <c r="B1" s="230"/>
      <c r="C1" s="230"/>
      <c r="D1" s="230"/>
      <c r="E1" s="230"/>
      <c r="F1" s="230"/>
      <c r="G1" s="26" t="s">
        <v>76</v>
      </c>
      <c r="I1" s="27" t="s">
        <v>0</v>
      </c>
    </row>
    <row r="2" spans="1:11" s="34" customFormat="1" ht="42" x14ac:dyDescent="0.35">
      <c r="A2" s="28" t="s">
        <v>37</v>
      </c>
      <c r="B2" s="29" t="s">
        <v>67</v>
      </c>
      <c r="C2" s="30"/>
      <c r="D2" s="30"/>
      <c r="E2" s="31"/>
      <c r="F2" s="32" t="s">
        <v>74</v>
      </c>
      <c r="G2" s="33" t="s">
        <v>64</v>
      </c>
      <c r="I2" s="34" t="s">
        <v>1</v>
      </c>
      <c r="J2" s="32"/>
      <c r="K2" s="32"/>
    </row>
    <row r="3" spans="1:11" ht="31.5" x14ac:dyDescent="0.25">
      <c r="A3" s="35" t="s">
        <v>54</v>
      </c>
      <c r="B3" s="36" t="s">
        <v>27</v>
      </c>
      <c r="C3" s="37" t="s">
        <v>0</v>
      </c>
      <c r="D3" s="38" t="s">
        <v>1</v>
      </c>
      <c r="E3" s="39"/>
      <c r="F3" s="220" t="str">
        <f>IF(OR(E3="oui",E4="oui",E5="oui"),$I$3,"")</f>
        <v/>
      </c>
      <c r="G3" s="214"/>
      <c r="I3" s="41" t="s">
        <v>72</v>
      </c>
      <c r="J3" s="222">
        <f>IF(OR(E3="oui",E4="oui",E5="oui"),1,0)</f>
        <v>0</v>
      </c>
      <c r="K3" s="234">
        <v>1</v>
      </c>
    </row>
    <row r="4" spans="1:11" x14ac:dyDescent="0.25">
      <c r="A4" s="42"/>
      <c r="B4" s="43" t="s">
        <v>4</v>
      </c>
      <c r="C4" s="44" t="s">
        <v>0</v>
      </c>
      <c r="D4" s="45" t="s">
        <v>1</v>
      </c>
      <c r="E4" s="39"/>
      <c r="F4" s="226"/>
      <c r="G4" s="215"/>
      <c r="I4" s="41" t="s">
        <v>71</v>
      </c>
      <c r="J4" s="224"/>
      <c r="K4" s="235"/>
    </row>
    <row r="5" spans="1:11" ht="18" x14ac:dyDescent="0.25">
      <c r="A5" s="46"/>
      <c r="B5" s="47" t="s">
        <v>3</v>
      </c>
      <c r="C5" s="48" t="s">
        <v>0</v>
      </c>
      <c r="D5" s="45" t="s">
        <v>1</v>
      </c>
      <c r="E5" s="39"/>
      <c r="F5" s="227"/>
      <c r="G5" s="216"/>
      <c r="I5" s="41" t="s">
        <v>73</v>
      </c>
      <c r="J5" s="225"/>
      <c r="K5" s="236"/>
    </row>
    <row r="6" spans="1:11" ht="9" customHeight="1" x14ac:dyDescent="0.25">
      <c r="A6" s="49"/>
      <c r="B6" s="50"/>
      <c r="C6" s="51"/>
      <c r="D6" s="51"/>
      <c r="E6" s="52"/>
      <c r="F6" s="53"/>
      <c r="G6" s="54"/>
      <c r="H6" s="55"/>
      <c r="J6" s="53"/>
      <c r="K6" s="53"/>
    </row>
    <row r="7" spans="1:11" ht="47.25" x14ac:dyDescent="0.25">
      <c r="A7" s="35" t="s">
        <v>35</v>
      </c>
      <c r="B7" s="36" t="s">
        <v>27</v>
      </c>
      <c r="C7" s="37" t="s">
        <v>0</v>
      </c>
      <c r="D7" s="38" t="s">
        <v>1</v>
      </c>
      <c r="E7" s="56"/>
      <c r="F7" s="220" t="str">
        <f>IF(OR(E7="oui",E8="oui",E9="oui"),$I$3,"")</f>
        <v/>
      </c>
      <c r="G7" s="214"/>
      <c r="J7" s="222">
        <f>IF(OR(E7="oui",E8="oui",E9="oui"),1,0)</f>
        <v>0</v>
      </c>
      <c r="K7" s="234">
        <v>1</v>
      </c>
    </row>
    <row r="8" spans="1:11" x14ac:dyDescent="0.25">
      <c r="A8" s="42"/>
      <c r="B8" s="43" t="s">
        <v>4</v>
      </c>
      <c r="C8" s="44" t="s">
        <v>0</v>
      </c>
      <c r="D8" s="45" t="s">
        <v>1</v>
      </c>
      <c r="E8" s="39"/>
      <c r="F8" s="226"/>
      <c r="G8" s="215"/>
      <c r="J8" s="224"/>
      <c r="K8" s="235"/>
    </row>
    <row r="9" spans="1:11" x14ac:dyDescent="0.25">
      <c r="A9" s="46"/>
      <c r="B9" s="47" t="s">
        <v>3</v>
      </c>
      <c r="C9" s="48" t="s">
        <v>0</v>
      </c>
      <c r="D9" s="45" t="s">
        <v>1</v>
      </c>
      <c r="E9" s="39"/>
      <c r="F9" s="227"/>
      <c r="G9" s="216"/>
      <c r="J9" s="225"/>
      <c r="K9" s="236"/>
    </row>
    <row r="10" spans="1:11" ht="9" customHeight="1" x14ac:dyDescent="0.25">
      <c r="A10" s="49"/>
      <c r="B10" s="50"/>
      <c r="C10" s="51"/>
      <c r="D10" s="51"/>
      <c r="E10" s="52"/>
      <c r="F10" s="53"/>
      <c r="G10" s="54"/>
      <c r="H10" s="55"/>
      <c r="J10" s="53"/>
      <c r="K10" s="53"/>
    </row>
    <row r="11" spans="1:11" ht="31.5" x14ac:dyDescent="0.25">
      <c r="A11" s="35" t="s">
        <v>36</v>
      </c>
      <c r="B11" s="36"/>
      <c r="C11" s="38" t="s">
        <v>0</v>
      </c>
      <c r="D11" s="38" t="s">
        <v>1</v>
      </c>
      <c r="E11" s="57"/>
      <c r="F11" s="58" t="str">
        <f>IF(E11="oui",$I$4,"")</f>
        <v/>
      </c>
      <c r="G11" s="59"/>
    </row>
    <row r="12" spans="1:11" x14ac:dyDescent="0.25">
      <c r="A12" s="60" t="s">
        <v>8</v>
      </c>
      <c r="B12" s="61"/>
      <c r="C12" s="51"/>
      <c r="D12" s="51"/>
      <c r="E12" s="52"/>
      <c r="F12" s="53"/>
      <c r="G12" s="54"/>
      <c r="J12" s="53"/>
      <c r="K12" s="53"/>
    </row>
    <row r="13" spans="1:11" ht="15" customHeight="1" x14ac:dyDescent="0.25">
      <c r="A13" s="62" t="s">
        <v>42</v>
      </c>
      <c r="B13" s="63" t="s">
        <v>27</v>
      </c>
      <c r="C13" s="64" t="s">
        <v>0</v>
      </c>
      <c r="D13" s="65" t="s">
        <v>1</v>
      </c>
      <c r="E13" s="56"/>
      <c r="F13" s="220" t="str">
        <f>IF(OR(E13="non",E14="non",E15="non"),$I$3,"")</f>
        <v/>
      </c>
      <c r="G13" s="214"/>
      <c r="J13" s="222">
        <f>IF(OR(E13="non",E14="non",E15="non"),1,0)</f>
        <v>0</v>
      </c>
      <c r="K13" s="234">
        <v>1</v>
      </c>
    </row>
    <row r="14" spans="1:11" x14ac:dyDescent="0.25">
      <c r="A14" s="66"/>
      <c r="B14" s="43" t="s">
        <v>4</v>
      </c>
      <c r="C14" s="45" t="s">
        <v>0</v>
      </c>
      <c r="D14" s="44" t="s">
        <v>1</v>
      </c>
      <c r="E14" s="39"/>
      <c r="F14" s="226"/>
      <c r="G14" s="215"/>
      <c r="J14" s="224"/>
      <c r="K14" s="235"/>
    </row>
    <row r="15" spans="1:11" x14ac:dyDescent="0.25">
      <c r="A15" s="67"/>
      <c r="B15" s="47" t="s">
        <v>3</v>
      </c>
      <c r="C15" s="68" t="s">
        <v>0</v>
      </c>
      <c r="D15" s="48" t="s">
        <v>1</v>
      </c>
      <c r="E15" s="39"/>
      <c r="F15" s="227"/>
      <c r="G15" s="216"/>
      <c r="J15" s="225"/>
      <c r="K15" s="236"/>
    </row>
    <row r="16" spans="1:11" ht="9" customHeight="1" x14ac:dyDescent="0.25">
      <c r="A16" s="49"/>
      <c r="B16" s="50"/>
      <c r="C16" s="51"/>
      <c r="D16" s="51"/>
      <c r="E16" s="52"/>
      <c r="F16" s="53"/>
      <c r="G16" s="54"/>
      <c r="H16" s="55"/>
      <c r="J16" s="53"/>
      <c r="K16" s="53"/>
    </row>
    <row r="17" spans="1:13" ht="43.5" customHeight="1" x14ac:dyDescent="0.25">
      <c r="A17" s="35" t="s">
        <v>374</v>
      </c>
      <c r="B17" s="36" t="s">
        <v>27</v>
      </c>
      <c r="C17" s="44" t="s">
        <v>0</v>
      </c>
      <c r="D17" s="38" t="s">
        <v>1</v>
      </c>
      <c r="E17" s="56"/>
      <c r="F17" s="220" t="str">
        <f>IF(OR(E17="oui",E18="oui",E19="oui"),$I$5,"")</f>
        <v/>
      </c>
      <c r="G17" s="214"/>
      <c r="J17" s="222">
        <f>IF(OR(E17="oui",E18="oui",E19="oui"),1,0)</f>
        <v>0</v>
      </c>
      <c r="K17" s="234">
        <v>1</v>
      </c>
    </row>
    <row r="18" spans="1:13" x14ac:dyDescent="0.25">
      <c r="A18" s="42"/>
      <c r="B18" s="43" t="s">
        <v>4</v>
      </c>
      <c r="C18" s="44" t="s">
        <v>0</v>
      </c>
      <c r="D18" s="45" t="s">
        <v>1</v>
      </c>
      <c r="E18" s="39"/>
      <c r="F18" s="226"/>
      <c r="G18" s="215"/>
      <c r="J18" s="224"/>
      <c r="K18" s="235"/>
    </row>
    <row r="19" spans="1:13" x14ac:dyDescent="0.25">
      <c r="A19" s="66"/>
      <c r="B19" s="47" t="s">
        <v>3</v>
      </c>
      <c r="C19" s="48" t="s">
        <v>0</v>
      </c>
      <c r="D19" s="68" t="s">
        <v>1</v>
      </c>
      <c r="E19" s="39"/>
      <c r="F19" s="227"/>
      <c r="G19" s="216"/>
      <c r="J19" s="225"/>
      <c r="K19" s="236"/>
    </row>
    <row r="20" spans="1:13" x14ac:dyDescent="0.25">
      <c r="A20" s="69" t="s">
        <v>8</v>
      </c>
      <c r="B20" s="61"/>
      <c r="C20" s="51"/>
      <c r="D20" s="51"/>
      <c r="E20" s="52"/>
      <c r="F20" s="53"/>
      <c r="G20" s="54"/>
      <c r="J20" s="53"/>
      <c r="K20" s="53"/>
    </row>
    <row r="21" spans="1:13" ht="77.25" customHeight="1" x14ac:dyDescent="0.25">
      <c r="A21" s="62" t="s">
        <v>41</v>
      </c>
      <c r="B21" s="63" t="s">
        <v>27</v>
      </c>
      <c r="C21" s="64" t="s">
        <v>0</v>
      </c>
      <c r="D21" s="65" t="s">
        <v>1</v>
      </c>
      <c r="E21" s="56"/>
      <c r="F21" s="220" t="str">
        <f>IF(OR(E21="non",E22="non",E23="non"),$I$3,"")</f>
        <v/>
      </c>
      <c r="G21" s="214"/>
      <c r="J21" s="222">
        <f>IF(OR(E21="non",E22="non",E23="non"),1,0)</f>
        <v>0</v>
      </c>
      <c r="K21" s="234">
        <v>1</v>
      </c>
    </row>
    <row r="22" spans="1:13" x14ac:dyDescent="0.25">
      <c r="A22" s="66"/>
      <c r="B22" s="43" t="s">
        <v>4</v>
      </c>
      <c r="C22" s="45" t="s">
        <v>0</v>
      </c>
      <c r="D22" s="44" t="s">
        <v>1</v>
      </c>
      <c r="E22" s="39"/>
      <c r="F22" s="226"/>
      <c r="G22" s="215"/>
      <c r="J22" s="224"/>
      <c r="K22" s="235"/>
    </row>
    <row r="23" spans="1:13" x14ac:dyDescent="0.25">
      <c r="A23" s="67"/>
      <c r="B23" s="47" t="s">
        <v>3</v>
      </c>
      <c r="C23" s="68" t="s">
        <v>0</v>
      </c>
      <c r="D23" s="48" t="s">
        <v>1</v>
      </c>
      <c r="E23" s="39"/>
      <c r="F23" s="227"/>
      <c r="G23" s="216"/>
      <c r="J23" s="225"/>
      <c r="K23" s="236"/>
    </row>
    <row r="24" spans="1:13" ht="9" customHeight="1" x14ac:dyDescent="0.25">
      <c r="A24" s="49"/>
      <c r="B24" s="50"/>
      <c r="C24" s="51"/>
      <c r="D24" s="51"/>
      <c r="E24" s="52"/>
      <c r="F24" s="53"/>
      <c r="G24" s="70"/>
      <c r="H24" s="55"/>
      <c r="J24" s="53"/>
      <c r="K24" s="53"/>
    </row>
    <row r="25" spans="1:13" x14ac:dyDescent="0.25">
      <c r="J25" s="58">
        <f>SUM(J1:J24)</f>
        <v>0</v>
      </c>
      <c r="K25" s="58">
        <f>SUM(K1:K24)</f>
        <v>5</v>
      </c>
      <c r="L25" s="74">
        <f>(J25/K25)</f>
        <v>0</v>
      </c>
      <c r="M25" s="40" t="s">
        <v>81</v>
      </c>
    </row>
    <row r="26" spans="1:13" ht="20.100000000000001" customHeight="1" x14ac:dyDescent="0.25">
      <c r="G26" s="21" t="s">
        <v>83</v>
      </c>
    </row>
    <row r="27" spans="1:13" ht="20.100000000000001" customHeight="1" x14ac:dyDescent="0.25">
      <c r="G27" s="21" t="s">
        <v>80</v>
      </c>
    </row>
    <row r="28" spans="1:13" ht="20.100000000000001" customHeight="1" x14ac:dyDescent="0.25">
      <c r="G28" s="21" t="s">
        <v>358</v>
      </c>
    </row>
  </sheetData>
  <sheetProtection sheet="1" objects="1" scenarios="1"/>
  <protectedRanges>
    <protectedRange sqref="E3:E23 G3:G23" name="Plage1"/>
  </protectedRanges>
  <mergeCells count="21">
    <mergeCell ref="K13:K15"/>
    <mergeCell ref="J17:J19"/>
    <mergeCell ref="K17:K19"/>
    <mergeCell ref="J21:J23"/>
    <mergeCell ref="K21:K23"/>
    <mergeCell ref="K3:K5"/>
    <mergeCell ref="J7:J9"/>
    <mergeCell ref="K7:K9"/>
    <mergeCell ref="F3:F5"/>
    <mergeCell ref="F7:F9"/>
    <mergeCell ref="G3:G5"/>
    <mergeCell ref="G7:G9"/>
    <mergeCell ref="F13:F15"/>
    <mergeCell ref="F17:F19"/>
    <mergeCell ref="F21:F23"/>
    <mergeCell ref="A1:F1"/>
    <mergeCell ref="J3:J5"/>
    <mergeCell ref="J13:J15"/>
    <mergeCell ref="G13:G15"/>
    <mergeCell ref="G17:G19"/>
    <mergeCell ref="G21:G23"/>
  </mergeCells>
  <dataValidations count="1">
    <dataValidation type="list" allowBlank="1" showInputMessage="1" showErrorMessage="1" errorTitle="Faux" error="choisir dans la liste déroulante" promptTitle="sélectionner" sqref="E7:E9 E21:E23 E17:E19 E13:E15 E11 E3:E5" xr:uid="{00000000-0002-0000-1300-000000000000}">
      <formula1>$I$1:$I$2</formula1>
    </dataValidation>
  </dataValidations>
  <hyperlinks>
    <hyperlink ref="G1" location="électrique!A1" display="‼" xr:uid="{00000000-0004-0000-1300-000000000000}"/>
    <hyperlink ref="F3:F5" location="'alim élec'!A1" display="'alim élec'!A1" xr:uid="{00000000-0004-0000-1300-000001000000}"/>
    <hyperlink ref="F7:F9" location="'élec statique'!A1" display="'élec statique'!A1" xr:uid="{00000000-0004-0000-1300-000002000000}"/>
    <hyperlink ref="F13:F15" location="'champ magnétique'!A1" display="'champ magnétique'!A1" xr:uid="{00000000-0004-0000-1300-000003000000}"/>
    <hyperlink ref="F17:F19" location="incendie!A1" display="incendie!A1" xr:uid="{00000000-0004-0000-1300-000004000000}"/>
    <hyperlink ref="F21:F23" location="incendie!A1" display="incendie!A1" xr:uid="{00000000-0004-0000-1300-000005000000}"/>
    <hyperlink ref="G27" location="Synthèse!A1" display="Accès Synthèse" xr:uid="{00000000-0004-0000-1300-000006000000}"/>
    <hyperlink ref="G26" location="émissions!A1" display="Thème précédent" xr:uid="{00000000-0004-0000-1300-000007000000}"/>
    <hyperlink ref="G28" location="Sommaire!A1" display="Liste des thèmes" xr:uid="{00000000-0004-0000-1300-000008000000}"/>
  </hyperlinks>
  <pageMargins left="0.70866141732283472" right="0.70866141732283472" top="0.74803149606299213" bottom="0.74803149606299213" header="0.31496062992125984" footer="0.31496062992125984"/>
  <pageSetup paperSize="9" scale="76" fitToHeight="100" orientation="portrait" r:id="rId1"/>
  <headerFooter differentOddEven="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12"/>
  <sheetViews>
    <sheetView showGridLines="0" showRowColHeaders="0" topLeftCell="A3" zoomScaleNormal="100" workbookViewId="0">
      <selection activeCell="B12" sqref="B12"/>
    </sheetView>
  </sheetViews>
  <sheetFormatPr baseColWidth="10" defaultRowHeight="15" x14ac:dyDescent="0.25"/>
  <cols>
    <col min="1" max="1" width="102.28515625" style="25" customWidth="1"/>
    <col min="2" max="2" width="34.140625" style="19" customWidth="1"/>
    <col min="3" max="16384" width="11.42578125" style="19"/>
  </cols>
  <sheetData>
    <row r="1" spans="1:4" ht="60" customHeight="1" x14ac:dyDescent="0.25">
      <c r="A1" s="16" t="s">
        <v>77</v>
      </c>
      <c r="B1" s="22" t="s">
        <v>82</v>
      </c>
    </row>
    <row r="2" spans="1:4" s="1" customFormat="1" ht="60" customHeight="1" x14ac:dyDescent="0.35">
      <c r="A2" s="186" t="s">
        <v>2</v>
      </c>
      <c r="B2" s="23">
        <f>'mesures organisationnelles'!L44</f>
        <v>0</v>
      </c>
    </row>
    <row r="3" spans="1:4" s="1" customFormat="1" ht="60" customHeight="1" x14ac:dyDescent="0.35">
      <c r="A3" s="186" t="s">
        <v>17</v>
      </c>
      <c r="B3" s="23">
        <f>environnement!L53</f>
        <v>0</v>
      </c>
    </row>
    <row r="4" spans="1:4" s="1" customFormat="1" ht="60" customHeight="1" x14ac:dyDescent="0.35">
      <c r="A4" s="186" t="s">
        <v>20</v>
      </c>
      <c r="B4" s="23">
        <f>protecteurs!L47</f>
        <v>0</v>
      </c>
    </row>
    <row r="5" spans="1:4" s="1" customFormat="1" ht="60" customHeight="1" x14ac:dyDescent="0.35">
      <c r="A5" s="186" t="s">
        <v>21</v>
      </c>
      <c r="B5" s="23">
        <f>'organes de service'!L76</f>
        <v>0</v>
      </c>
      <c r="D5" s="2"/>
    </row>
    <row r="6" spans="1:4" s="1" customFormat="1" ht="60" customHeight="1" x14ac:dyDescent="0.35">
      <c r="A6" s="186" t="s">
        <v>22</v>
      </c>
      <c r="B6" s="23">
        <f>'alerte signalisation'!L22</f>
        <v>0</v>
      </c>
    </row>
    <row r="7" spans="1:4" s="1" customFormat="1" ht="60" customHeight="1" x14ac:dyDescent="0.35">
      <c r="A7" s="186" t="s">
        <v>23</v>
      </c>
      <c r="B7" s="23">
        <f>'isolation énergie'!L22</f>
        <v>0</v>
      </c>
    </row>
    <row r="8" spans="1:4" s="1" customFormat="1" ht="60" customHeight="1" x14ac:dyDescent="0.35">
      <c r="A8" s="186" t="s">
        <v>24</v>
      </c>
      <c r="B8" s="23">
        <f>émissions!L11</f>
        <v>0</v>
      </c>
    </row>
    <row r="9" spans="1:4" s="1" customFormat="1" ht="60" customHeight="1" x14ac:dyDescent="0.35">
      <c r="A9" s="186" t="s">
        <v>57</v>
      </c>
      <c r="B9" s="23">
        <f>'électricité incendie'!L25</f>
        <v>0</v>
      </c>
    </row>
    <row r="10" spans="1:4" ht="20.100000000000001" customHeight="1" x14ac:dyDescent="0.25">
      <c r="A10" s="188" t="s">
        <v>84</v>
      </c>
      <c r="B10" s="24"/>
    </row>
    <row r="11" spans="1:4" ht="20.100000000000001" customHeight="1" x14ac:dyDescent="0.25">
      <c r="B11" s="21" t="s">
        <v>358</v>
      </c>
    </row>
    <row r="12" spans="1:4" ht="20.100000000000001" customHeight="1" x14ac:dyDescent="0.25">
      <c r="B12" s="21" t="s">
        <v>78</v>
      </c>
    </row>
  </sheetData>
  <sheetProtection sheet="1" objects="1" scenarios="1"/>
  <hyperlinks>
    <hyperlink ref="B12" location="'page de garde'!A1" display="Retour page de garde" xr:uid="{00000000-0004-0000-1400-000000000000}"/>
    <hyperlink ref="A2" location="'mesures organisationnelles'!A1" display="I. Mesures organisationnelles" xr:uid="{00000000-0004-0000-1400-000001000000}"/>
    <hyperlink ref="A3" location="environnement!A1" display="II. Environnement de la machine" xr:uid="{00000000-0004-0000-1400-000002000000}"/>
    <hyperlink ref="A4" location="protecteurs!A1" display="III. Protecteurs et dispositifs de protection" xr:uid="{00000000-0004-0000-1400-000003000000}"/>
    <hyperlink ref="A5" location="'organes de service'!A1" display="IV. Organes de service de mise en marche et d'arrêt" xr:uid="{00000000-0004-0000-1400-000004000000}"/>
    <hyperlink ref="A6" location="'alerte signalisation'!A1" display="V. Dispositifs d'alerte et de signalisation" xr:uid="{00000000-0004-0000-1400-000005000000}"/>
    <hyperlink ref="A7" location="'isolation énergie'!A1" display="VI. Isolation et dissipation des énergies" xr:uid="{00000000-0004-0000-1400-000006000000}"/>
    <hyperlink ref="A8" location="émissions!A1" display="VII. Risques liés aux émissions de matières et de substances dangereuses" xr:uid="{00000000-0004-0000-1400-000007000000}"/>
    <hyperlink ref="A9" location="'électricité incendie'!A1" display="VIII. Risques électrique, incendie, explosion" xr:uid="{00000000-0004-0000-1400-000008000000}"/>
    <hyperlink ref="B11" location="Sommaire!A1" display="Liste des thèmes" xr:uid="{00000000-0004-0000-1400-000009000000}"/>
  </hyperlinks>
  <pageMargins left="0.70866141732283472" right="0.70866141732283472" top="0.74803149606299213" bottom="0.74803149606299213" header="0.31496062992125984" footer="0.31496062992125984"/>
  <pageSetup paperSize="9" scale="72" fitToHeight="100" orientation="portrait" r:id="rId1"/>
  <headerFooter differentOddEven="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8"/>
  <sheetViews>
    <sheetView showGridLines="0" showRowColHeaders="0" workbookViewId="0">
      <selection activeCell="A8" sqref="A8"/>
    </sheetView>
  </sheetViews>
  <sheetFormatPr baseColWidth="10" defaultRowHeight="18.75" x14ac:dyDescent="0.3"/>
  <cols>
    <col min="1" max="1" width="115.42578125" style="6" customWidth="1"/>
    <col min="2" max="16384" width="11.42578125" style="19"/>
  </cols>
  <sheetData>
    <row r="1" spans="1:1" x14ac:dyDescent="0.25">
      <c r="A1" s="15" t="s">
        <v>86</v>
      </c>
    </row>
    <row r="2" spans="1:1" ht="75" x14ac:dyDescent="0.3">
      <c r="A2" s="3" t="s">
        <v>87</v>
      </c>
    </row>
    <row r="3" spans="1:1" x14ac:dyDescent="0.3">
      <c r="A3" s="3" t="s">
        <v>88</v>
      </c>
    </row>
    <row r="4" spans="1:1" ht="37.5" x14ac:dyDescent="0.3">
      <c r="A4" s="3" t="s">
        <v>89</v>
      </c>
    </row>
    <row r="5" spans="1:1" x14ac:dyDescent="0.3">
      <c r="A5" s="3" t="s">
        <v>90</v>
      </c>
    </row>
    <row r="6" spans="1:1" ht="37.5" x14ac:dyDescent="0.3">
      <c r="A6" s="3" t="s">
        <v>91</v>
      </c>
    </row>
    <row r="8" spans="1:1" ht="15" x14ac:dyDescent="0.25">
      <c r="A8" s="21" t="s">
        <v>334</v>
      </c>
    </row>
  </sheetData>
  <sheetProtection sheet="1" objects="1" scenarios="1"/>
  <hyperlinks>
    <hyperlink ref="A8" location="'mesures organisationnelles'!A1" display="Retour"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7"/>
  <sheetViews>
    <sheetView showGridLines="0" showRowColHeaders="0" workbookViewId="0">
      <selection activeCell="A6" sqref="A6"/>
    </sheetView>
  </sheetViews>
  <sheetFormatPr baseColWidth="10" defaultRowHeight="18.75" x14ac:dyDescent="0.3"/>
  <cols>
    <col min="1" max="1" width="115.42578125" style="6" customWidth="1"/>
    <col min="2" max="16384" width="11.42578125" style="19"/>
  </cols>
  <sheetData>
    <row r="1" spans="1:1" x14ac:dyDescent="0.25">
      <c r="A1" s="15" t="s">
        <v>92</v>
      </c>
    </row>
    <row r="2" spans="1:1" ht="112.5" x14ac:dyDescent="0.3">
      <c r="A2" s="3" t="s">
        <v>93</v>
      </c>
    </row>
    <row r="3" spans="1:1" ht="37.5" x14ac:dyDescent="0.3">
      <c r="A3" s="3" t="s">
        <v>94</v>
      </c>
    </row>
    <row r="4" spans="1:1" ht="37.5" x14ac:dyDescent="0.3">
      <c r="A4" s="3" t="s">
        <v>335</v>
      </c>
    </row>
    <row r="5" spans="1:1" x14ac:dyDescent="0.3">
      <c r="A5" s="3"/>
    </row>
    <row r="6" spans="1:1" ht="15" x14ac:dyDescent="0.25">
      <c r="A6" s="21" t="s">
        <v>334</v>
      </c>
    </row>
    <row r="7" spans="1:1" x14ac:dyDescent="0.3">
      <c r="A7" s="3"/>
    </row>
  </sheetData>
  <sheetProtection sheet="1" objects="1" scenarios="1"/>
  <hyperlinks>
    <hyperlink ref="A6" location="'mesures organisationnelles'!A1" display="Retour"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14"/>
  <sheetViews>
    <sheetView showGridLines="0" showRowColHeaders="0" workbookViewId="0">
      <selection activeCell="A14" sqref="A14"/>
    </sheetView>
  </sheetViews>
  <sheetFormatPr baseColWidth="10" defaultRowHeight="18.75" x14ac:dyDescent="0.3"/>
  <cols>
    <col min="1" max="1" width="115.42578125" style="3" customWidth="1"/>
    <col min="2" max="16384" width="11.42578125" style="19"/>
  </cols>
  <sheetData>
    <row r="1" spans="1:1" x14ac:dyDescent="0.25">
      <c r="A1" s="15" t="s">
        <v>95</v>
      </c>
    </row>
    <row r="2" spans="1:1" ht="37.5" x14ac:dyDescent="0.3">
      <c r="A2" s="3" t="s">
        <v>96</v>
      </c>
    </row>
    <row r="3" spans="1:1" x14ac:dyDescent="0.3">
      <c r="A3" s="3" t="s">
        <v>97</v>
      </c>
    </row>
    <row r="4" spans="1:1" x14ac:dyDescent="0.3">
      <c r="A4" s="3" t="s">
        <v>98</v>
      </c>
    </row>
    <row r="5" spans="1:1" x14ac:dyDescent="0.3">
      <c r="A5" s="3" t="s">
        <v>99</v>
      </c>
    </row>
    <row r="6" spans="1:1" x14ac:dyDescent="0.3">
      <c r="A6" s="3" t="s">
        <v>100</v>
      </c>
    </row>
    <row r="7" spans="1:1" ht="75" x14ac:dyDescent="0.3">
      <c r="A7" s="3" t="s">
        <v>101</v>
      </c>
    </row>
    <row r="8" spans="1:1" ht="15" x14ac:dyDescent="0.25">
      <c r="A8" s="20" t="s">
        <v>102</v>
      </c>
    </row>
    <row r="9" spans="1:1" ht="15" x14ac:dyDescent="0.25">
      <c r="A9" s="20"/>
    </row>
    <row r="10" spans="1:1" x14ac:dyDescent="0.3">
      <c r="A10" s="4" t="s">
        <v>103</v>
      </c>
    </row>
    <row r="11" spans="1:1" ht="75" x14ac:dyDescent="0.3">
      <c r="A11" s="3" t="s">
        <v>104</v>
      </c>
    </row>
    <row r="12" spans="1:1" ht="15" x14ac:dyDescent="0.25">
      <c r="A12" s="190" t="s">
        <v>413</v>
      </c>
    </row>
    <row r="14" spans="1:1" ht="15" x14ac:dyDescent="0.25">
      <c r="A14" s="21" t="s">
        <v>334</v>
      </c>
    </row>
  </sheetData>
  <sheetProtection sheet="1" objects="1" scenarios="1"/>
  <hyperlinks>
    <hyperlink ref="A8" r:id="rId1" xr:uid="{00000000-0004-0000-1700-000000000000}"/>
    <hyperlink ref="A12" r:id="rId2" xr:uid="{00000000-0004-0000-1700-000001000000}"/>
    <hyperlink ref="A14" location="'mesures organisationnelles'!A1" display="Retour" xr:uid="{00000000-0004-0000-1700-000002000000}"/>
  </hyperlinks>
  <pageMargins left="0.7" right="0.7" top="0.75" bottom="0.75" header="0.3" footer="0.3"/>
  <pageSetup paperSize="9"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6"/>
  <sheetViews>
    <sheetView showGridLines="0" showRowColHeaders="0" workbookViewId="0">
      <selection activeCell="A6" sqref="A6"/>
    </sheetView>
  </sheetViews>
  <sheetFormatPr baseColWidth="10" defaultRowHeight="18.75" x14ac:dyDescent="0.3"/>
  <cols>
    <col min="1" max="1" width="115.42578125" style="3" customWidth="1"/>
    <col min="2" max="16384" width="11.42578125" style="19"/>
  </cols>
  <sheetData>
    <row r="1" spans="1:1" x14ac:dyDescent="0.25">
      <c r="A1" s="15" t="s">
        <v>105</v>
      </c>
    </row>
    <row r="2" spans="1:1" ht="93.75" x14ac:dyDescent="0.3">
      <c r="A2" s="3" t="s">
        <v>106</v>
      </c>
    </row>
    <row r="3" spans="1:1" ht="37.5" x14ac:dyDescent="0.3">
      <c r="A3" s="3" t="s">
        <v>107</v>
      </c>
    </row>
    <row r="4" spans="1:1" ht="15" x14ac:dyDescent="0.25">
      <c r="A4" s="190" t="s">
        <v>414</v>
      </c>
    </row>
    <row r="6" spans="1:1" ht="15" x14ac:dyDescent="0.25">
      <c r="A6" s="21" t="s">
        <v>334</v>
      </c>
    </row>
  </sheetData>
  <sheetProtection sheet="1" objects="1" scenarios="1"/>
  <hyperlinks>
    <hyperlink ref="A4" r:id="rId1" xr:uid="{00000000-0004-0000-1800-000000000000}"/>
    <hyperlink ref="A6" location="'mesures organisationnelles'!A1" display="Retour" xr:uid="{00000000-0004-0000-1800-000001000000}"/>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108</v>
      </c>
    </row>
    <row r="2" spans="1:1" ht="75" x14ac:dyDescent="0.3">
      <c r="A2" s="3" t="s">
        <v>109</v>
      </c>
    </row>
    <row r="3" spans="1:1" ht="15" x14ac:dyDescent="0.25">
      <c r="A3" s="20" t="s">
        <v>110</v>
      </c>
    </row>
    <row r="5" spans="1:1" ht="15" x14ac:dyDescent="0.25">
      <c r="A5" s="21" t="s">
        <v>334</v>
      </c>
    </row>
  </sheetData>
  <sheetProtection sheet="1" objects="1" scenarios="1"/>
  <hyperlinks>
    <hyperlink ref="A3" r:id="rId1" xr:uid="{00000000-0004-0000-1900-000000000000}"/>
    <hyperlink ref="A5" location="'mesures organisationnelles'!A1" display="Retour" xr:uid="{00000000-0004-0000-1900-000001000000}"/>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10"/>
  <sheetViews>
    <sheetView showGridLines="0" showRowColHeaders="0" workbookViewId="0">
      <selection activeCell="A10" sqref="A10"/>
    </sheetView>
  </sheetViews>
  <sheetFormatPr baseColWidth="10" defaultRowHeight="18.75" x14ac:dyDescent="0.3"/>
  <cols>
    <col min="1" max="1" width="115.42578125" style="3" customWidth="1"/>
    <col min="2" max="16384" width="11.42578125" style="19"/>
  </cols>
  <sheetData>
    <row r="1" spans="1:1" x14ac:dyDescent="0.25">
      <c r="A1" s="15" t="s">
        <v>111</v>
      </c>
    </row>
    <row r="2" spans="1:1" x14ac:dyDescent="0.3">
      <c r="A2" s="3" t="s">
        <v>112</v>
      </c>
    </row>
    <row r="3" spans="1:1" x14ac:dyDescent="0.3">
      <c r="A3" s="3" t="s">
        <v>128</v>
      </c>
    </row>
    <row r="4" spans="1:1" x14ac:dyDescent="0.3">
      <c r="A4" s="3" t="s">
        <v>129</v>
      </c>
    </row>
    <row r="5" spans="1:1" x14ac:dyDescent="0.3">
      <c r="A5" s="3" t="s">
        <v>130</v>
      </c>
    </row>
    <row r="6" spans="1:1" ht="37.5" x14ac:dyDescent="0.3">
      <c r="A6" s="3" t="s">
        <v>131</v>
      </c>
    </row>
    <row r="7" spans="1:1" ht="37.5" x14ac:dyDescent="0.3">
      <c r="A7" s="3" t="s">
        <v>113</v>
      </c>
    </row>
    <row r="8" spans="1:1" ht="15" x14ac:dyDescent="0.25">
      <c r="A8" s="20" t="s">
        <v>114</v>
      </c>
    </row>
    <row r="10" spans="1:1" ht="15" x14ac:dyDescent="0.25">
      <c r="A10" s="21" t="s">
        <v>334</v>
      </c>
    </row>
  </sheetData>
  <sheetProtection sheet="1" objects="1" scenarios="1"/>
  <hyperlinks>
    <hyperlink ref="A8" r:id="rId1" xr:uid="{00000000-0004-0000-1A00-000000000000}"/>
    <hyperlink ref="A10" location="'mesures organisationnelles'!A1" display="Retour" xr:uid="{00000000-0004-0000-1A00-000001000000}"/>
  </hyperlinks>
  <pageMargins left="0.7" right="0.7"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15"/>
  <sheetViews>
    <sheetView showGridLines="0" showRowColHeaders="0" workbookViewId="0">
      <selection activeCell="A15" sqref="A15"/>
    </sheetView>
  </sheetViews>
  <sheetFormatPr baseColWidth="10" defaultRowHeight="18.75" x14ac:dyDescent="0.3"/>
  <cols>
    <col min="1" max="1" width="115.42578125" style="3" customWidth="1"/>
    <col min="2" max="16384" width="11.42578125" style="19"/>
  </cols>
  <sheetData>
    <row r="1" spans="1:1" x14ac:dyDescent="0.25">
      <c r="A1" s="15" t="s">
        <v>115</v>
      </c>
    </row>
    <row r="2" spans="1:1" ht="56.25" x14ac:dyDescent="0.3">
      <c r="A2" s="3" t="s">
        <v>116</v>
      </c>
    </row>
    <row r="3" spans="1:1" x14ac:dyDescent="0.3">
      <c r="A3" s="3" t="s">
        <v>121</v>
      </c>
    </row>
    <row r="4" spans="1:1" ht="20.25" customHeight="1" x14ac:dyDescent="0.3">
      <c r="A4" s="3" t="s">
        <v>122</v>
      </c>
    </row>
    <row r="5" spans="1:1" x14ac:dyDescent="0.3">
      <c r="A5" s="3" t="s">
        <v>120</v>
      </c>
    </row>
    <row r="6" spans="1:1" ht="37.5" x14ac:dyDescent="0.3">
      <c r="A6" s="3" t="s">
        <v>117</v>
      </c>
    </row>
    <row r="7" spans="1:1" x14ac:dyDescent="0.3">
      <c r="A7" s="3" t="s">
        <v>123</v>
      </c>
    </row>
    <row r="8" spans="1:1" ht="37.5" x14ac:dyDescent="0.3">
      <c r="A8" s="3" t="s">
        <v>124</v>
      </c>
    </row>
    <row r="9" spans="1:1" x14ac:dyDescent="0.3">
      <c r="A9" s="3" t="s">
        <v>125</v>
      </c>
    </row>
    <row r="10" spans="1:1" ht="37.5" x14ac:dyDescent="0.3">
      <c r="A10" s="3" t="s">
        <v>126</v>
      </c>
    </row>
    <row r="11" spans="1:1" x14ac:dyDescent="0.3">
      <c r="A11" s="3" t="s">
        <v>127</v>
      </c>
    </row>
    <row r="12" spans="1:1" ht="56.25" x14ac:dyDescent="0.3">
      <c r="A12" s="3" t="s">
        <v>118</v>
      </c>
    </row>
    <row r="13" spans="1:1" ht="15" x14ac:dyDescent="0.25">
      <c r="A13" s="20" t="s">
        <v>119</v>
      </c>
    </row>
    <row r="15" spans="1:1" ht="15" x14ac:dyDescent="0.25">
      <c r="A15" s="21" t="s">
        <v>334</v>
      </c>
    </row>
  </sheetData>
  <sheetProtection sheet="1" objects="1" scenarios="1"/>
  <hyperlinks>
    <hyperlink ref="A13" r:id="rId1" xr:uid="{00000000-0004-0000-1B00-000000000000}"/>
    <hyperlink ref="A15" location="'mesures organisationnelles'!A1" display="Retour" xr:uid="{00000000-0004-0000-1B00-000001000000}"/>
  </hyperlinks>
  <pageMargins left="0.7" right="0.7"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132</v>
      </c>
    </row>
    <row r="2" spans="1:1" ht="150" x14ac:dyDescent="0.3">
      <c r="A2" s="3" t="s">
        <v>133</v>
      </c>
    </row>
    <row r="3" spans="1:1" ht="37.5" x14ac:dyDescent="0.3">
      <c r="A3" s="3" t="s">
        <v>134</v>
      </c>
    </row>
    <row r="5" spans="1:1" ht="15" x14ac:dyDescent="0.25">
      <c r="A5" s="21" t="s">
        <v>334</v>
      </c>
    </row>
  </sheetData>
  <sheetProtection sheet="1" objects="1" scenarios="1"/>
  <hyperlinks>
    <hyperlink ref="A5" location="environnement!A1" display="Retour" xr:uid="{00000000-0004-0000-1C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showGridLines="0" workbookViewId="0">
      <selection activeCell="G16" sqref="G16"/>
    </sheetView>
  </sheetViews>
  <sheetFormatPr baseColWidth="10" defaultRowHeight="15" x14ac:dyDescent="0.25"/>
  <cols>
    <col min="1" max="16384" width="11.42578125" style="19"/>
  </cols>
  <sheetData>
    <row r="1" spans="1:7" ht="33.75" x14ac:dyDescent="0.25">
      <c r="A1" s="196" t="s">
        <v>362</v>
      </c>
      <c r="B1" s="197"/>
      <c r="C1" s="197"/>
      <c r="D1" s="197"/>
      <c r="E1" s="197"/>
      <c r="F1" s="198"/>
    </row>
    <row r="2" spans="1:7" ht="26.25" x14ac:dyDescent="0.25">
      <c r="A2" s="13" t="s">
        <v>372</v>
      </c>
    </row>
    <row r="3" spans="1:7" ht="26.25" x14ac:dyDescent="0.25">
      <c r="A3" s="13" t="s">
        <v>373</v>
      </c>
    </row>
    <row r="5" spans="1:7" ht="26.25" x14ac:dyDescent="0.25">
      <c r="A5" s="14" t="s">
        <v>363</v>
      </c>
    </row>
    <row r="6" spans="1:7" ht="26.25" x14ac:dyDescent="0.25">
      <c r="A6" s="12" t="s">
        <v>364</v>
      </c>
    </row>
    <row r="7" spans="1:7" ht="26.25" x14ac:dyDescent="0.25">
      <c r="A7" s="12" t="s">
        <v>365</v>
      </c>
    </row>
    <row r="8" spans="1:7" ht="26.25" x14ac:dyDescent="0.25">
      <c r="A8" s="12" t="s">
        <v>366</v>
      </c>
    </row>
    <row r="9" spans="1:7" ht="26.25" x14ac:dyDescent="0.25">
      <c r="A9" s="12" t="s">
        <v>367</v>
      </c>
    </row>
    <row r="10" spans="1:7" ht="26.25" x14ac:dyDescent="0.25">
      <c r="A10" s="12" t="s">
        <v>368</v>
      </c>
    </row>
    <row r="11" spans="1:7" ht="26.25" x14ac:dyDescent="0.25">
      <c r="A11" s="12" t="s">
        <v>369</v>
      </c>
    </row>
    <row r="12" spans="1:7" ht="26.25" x14ac:dyDescent="0.25">
      <c r="A12" s="12" t="s">
        <v>370</v>
      </c>
    </row>
    <row r="13" spans="1:7" ht="26.25" x14ac:dyDescent="0.25">
      <c r="A13" s="12" t="s">
        <v>371</v>
      </c>
    </row>
    <row r="16" spans="1:7" x14ac:dyDescent="0.25">
      <c r="G16" s="21" t="s">
        <v>334</v>
      </c>
    </row>
  </sheetData>
  <sheetProtection sheet="1" objects="1" scenarios="1"/>
  <mergeCells count="1">
    <mergeCell ref="A1:F1"/>
  </mergeCells>
  <hyperlinks>
    <hyperlink ref="G16" location="Liens!A1" display="Retour"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8"/>
  <sheetViews>
    <sheetView showGridLines="0" showRowColHeaders="0" workbookViewId="0">
      <selection activeCell="A8" sqref="A8"/>
    </sheetView>
  </sheetViews>
  <sheetFormatPr baseColWidth="10" defaultRowHeight="18.75" x14ac:dyDescent="0.3"/>
  <cols>
    <col min="1" max="1" width="115.42578125" style="3" customWidth="1"/>
    <col min="2" max="16384" width="11.42578125" style="19"/>
  </cols>
  <sheetData>
    <row r="1" spans="1:1" x14ac:dyDescent="0.25">
      <c r="A1" s="15" t="s">
        <v>135</v>
      </c>
    </row>
    <row r="2" spans="1:1" ht="37.5" x14ac:dyDescent="0.3">
      <c r="A2" s="3" t="s">
        <v>136</v>
      </c>
    </row>
    <row r="3" spans="1:1" ht="37.5" x14ac:dyDescent="0.3">
      <c r="A3" s="3" t="s">
        <v>137</v>
      </c>
    </row>
    <row r="4" spans="1:1" ht="38.25" customHeight="1" x14ac:dyDescent="0.3">
      <c r="A4" s="3" t="s">
        <v>138</v>
      </c>
    </row>
    <row r="5" spans="1:1" ht="37.5" x14ac:dyDescent="0.3">
      <c r="A5" s="3" t="s">
        <v>139</v>
      </c>
    </row>
    <row r="6" spans="1:1" ht="15" x14ac:dyDescent="0.25">
      <c r="A6" s="20" t="s">
        <v>140</v>
      </c>
    </row>
    <row r="8" spans="1:1" ht="15" x14ac:dyDescent="0.25">
      <c r="A8" s="21" t="s">
        <v>334</v>
      </c>
    </row>
  </sheetData>
  <sheetProtection sheet="1" objects="1" scenarios="1"/>
  <hyperlinks>
    <hyperlink ref="A6" r:id="rId1" xr:uid="{00000000-0004-0000-1D00-000000000000}"/>
    <hyperlink ref="A8" location="environnement!A1" display="Retour" xr:uid="{00000000-0004-0000-1D00-000001000000}"/>
  </hyperlinks>
  <pageMargins left="0.7" right="0.7"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8"/>
  <sheetViews>
    <sheetView showGridLines="0" showRowColHeaders="0" workbookViewId="0">
      <selection activeCell="A8" sqref="A8"/>
    </sheetView>
  </sheetViews>
  <sheetFormatPr baseColWidth="10" defaultRowHeight="18.75" x14ac:dyDescent="0.3"/>
  <cols>
    <col min="1" max="1" width="115.42578125" style="3" customWidth="1"/>
    <col min="2" max="16384" width="11.42578125" style="19"/>
  </cols>
  <sheetData>
    <row r="1" spans="1:1" x14ac:dyDescent="0.25">
      <c r="A1" s="15" t="s">
        <v>141</v>
      </c>
    </row>
    <row r="2" spans="1:1" x14ac:dyDescent="0.3">
      <c r="A2" s="3" t="s">
        <v>142</v>
      </c>
    </row>
    <row r="3" spans="1:1" ht="37.5" x14ac:dyDescent="0.3">
      <c r="A3" s="3" t="s">
        <v>143</v>
      </c>
    </row>
    <row r="4" spans="1:1" ht="21.75" customHeight="1" x14ac:dyDescent="0.3">
      <c r="A4" s="3" t="s">
        <v>144</v>
      </c>
    </row>
    <row r="5" spans="1:1" ht="56.25" x14ac:dyDescent="0.3">
      <c r="A5" s="3" t="s">
        <v>145</v>
      </c>
    </row>
    <row r="6" spans="1:1" ht="15" x14ac:dyDescent="0.25">
      <c r="A6" s="20" t="s">
        <v>146</v>
      </c>
    </row>
    <row r="8" spans="1:1" ht="15" x14ac:dyDescent="0.25">
      <c r="A8" s="21" t="s">
        <v>334</v>
      </c>
    </row>
  </sheetData>
  <sheetProtection sheet="1" objects="1" scenarios="1"/>
  <hyperlinks>
    <hyperlink ref="A6" r:id="rId1" xr:uid="{00000000-0004-0000-1E00-000000000000}"/>
    <hyperlink ref="A8" location="environnement!A1" display="Retour" xr:uid="{00000000-0004-0000-1E00-000001000000}"/>
  </hyperlink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7"/>
  <sheetViews>
    <sheetView showGridLines="0" showRowColHeaders="0" workbookViewId="0">
      <selection activeCell="A7" sqref="A7"/>
    </sheetView>
  </sheetViews>
  <sheetFormatPr baseColWidth="10" defaultRowHeight="18.75" x14ac:dyDescent="0.3"/>
  <cols>
    <col min="1" max="1" width="115.42578125" style="3" customWidth="1"/>
    <col min="2" max="16384" width="11.42578125" style="19"/>
  </cols>
  <sheetData>
    <row r="1" spans="1:1" x14ac:dyDescent="0.25">
      <c r="A1" s="15" t="s">
        <v>147</v>
      </c>
    </row>
    <row r="2" spans="1:1" ht="37.5" x14ac:dyDescent="0.3">
      <c r="A2" s="3" t="s">
        <v>148</v>
      </c>
    </row>
    <row r="3" spans="1:1" x14ac:dyDescent="0.3">
      <c r="A3" s="3" t="s">
        <v>150</v>
      </c>
    </row>
    <row r="4" spans="1:1" x14ac:dyDescent="0.3">
      <c r="A4" s="3" t="s">
        <v>151</v>
      </c>
    </row>
    <row r="5" spans="1:1" ht="37.5" x14ac:dyDescent="0.3">
      <c r="A5" s="3" t="s">
        <v>149</v>
      </c>
    </row>
    <row r="7" spans="1:1" ht="15" x14ac:dyDescent="0.25">
      <c r="A7" s="21" t="s">
        <v>334</v>
      </c>
    </row>
  </sheetData>
  <sheetProtection sheet="1" objects="1" scenarios="1"/>
  <hyperlinks>
    <hyperlink ref="A7" location="environnement!A1" display="Retour"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ht="37.5" x14ac:dyDescent="0.25">
      <c r="A1" s="189" t="s">
        <v>152</v>
      </c>
    </row>
    <row r="2" spans="1:1" ht="56.25" x14ac:dyDescent="0.3">
      <c r="A2" s="3" t="s">
        <v>153</v>
      </c>
    </row>
    <row r="3" spans="1:1" ht="37.5" x14ac:dyDescent="0.3">
      <c r="A3" s="3" t="s">
        <v>154</v>
      </c>
    </row>
    <row r="5" spans="1:1" ht="15" x14ac:dyDescent="0.25">
      <c r="A5" s="21" t="s">
        <v>334</v>
      </c>
    </row>
  </sheetData>
  <sheetProtection sheet="1" objects="1" scenarios="1"/>
  <hyperlinks>
    <hyperlink ref="A5" location="environnement!A1" display="Retour" xr:uid="{00000000-0004-0000-20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7"/>
  <sheetViews>
    <sheetView showGridLines="0" showRowColHeaders="0" workbookViewId="0">
      <selection activeCell="A7" sqref="A7"/>
    </sheetView>
  </sheetViews>
  <sheetFormatPr baseColWidth="10" defaultRowHeight="18.75" x14ac:dyDescent="0.3"/>
  <cols>
    <col min="1" max="1" width="115.42578125" style="3" customWidth="1"/>
    <col min="2" max="16384" width="11.42578125" style="19"/>
  </cols>
  <sheetData>
    <row r="1" spans="1:1" x14ac:dyDescent="0.25">
      <c r="A1" s="15" t="s">
        <v>155</v>
      </c>
    </row>
    <row r="2" spans="1:1" x14ac:dyDescent="0.3">
      <c r="A2" s="3" t="s">
        <v>156</v>
      </c>
    </row>
    <row r="3" spans="1:1" ht="56.25" x14ac:dyDescent="0.3">
      <c r="A3" s="3" t="s">
        <v>157</v>
      </c>
    </row>
    <row r="4" spans="1:1" ht="37.5" x14ac:dyDescent="0.3">
      <c r="A4" s="3" t="s">
        <v>158</v>
      </c>
    </row>
    <row r="5" spans="1:1" ht="15" x14ac:dyDescent="0.25">
      <c r="A5" s="20" t="s">
        <v>159</v>
      </c>
    </row>
    <row r="7" spans="1:1" ht="15" x14ac:dyDescent="0.25">
      <c r="A7" s="21" t="s">
        <v>334</v>
      </c>
    </row>
  </sheetData>
  <sheetProtection sheet="1" objects="1" scenarios="1"/>
  <hyperlinks>
    <hyperlink ref="A5" r:id="rId1" xr:uid="{00000000-0004-0000-2100-000000000000}"/>
    <hyperlink ref="A7" location="environnement!A1" display="Retour" xr:uid="{00000000-0004-0000-2100-000001000000}"/>
  </hyperlinks>
  <pageMargins left="0.7" right="0.7"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7"/>
  <sheetViews>
    <sheetView showGridLines="0" showRowColHeaders="0" workbookViewId="0">
      <selection activeCell="A7" sqref="A7"/>
    </sheetView>
  </sheetViews>
  <sheetFormatPr baseColWidth="10" defaultRowHeight="18.75" x14ac:dyDescent="0.3"/>
  <cols>
    <col min="1" max="1" width="115.42578125" style="3" customWidth="1"/>
    <col min="2" max="16384" width="11.42578125" style="19"/>
  </cols>
  <sheetData>
    <row r="1" spans="1:1" x14ac:dyDescent="0.25">
      <c r="A1" s="15" t="s">
        <v>160</v>
      </c>
    </row>
    <row r="2" spans="1:1" ht="75" x14ac:dyDescent="0.3">
      <c r="A2" s="3" t="s">
        <v>161</v>
      </c>
    </row>
    <row r="3" spans="1:1" ht="37.5" x14ac:dyDescent="0.3">
      <c r="A3" s="3" t="s">
        <v>162</v>
      </c>
    </row>
    <row r="4" spans="1:1" ht="37.5" x14ac:dyDescent="0.3">
      <c r="A4" s="3" t="s">
        <v>163</v>
      </c>
    </row>
    <row r="5" spans="1:1" ht="75" x14ac:dyDescent="0.3">
      <c r="A5" s="3" t="s">
        <v>164</v>
      </c>
    </row>
    <row r="7" spans="1:1" ht="15" x14ac:dyDescent="0.25">
      <c r="A7" s="21" t="s">
        <v>334</v>
      </c>
    </row>
  </sheetData>
  <sheetProtection sheet="1" objects="1" scenarios="1"/>
  <hyperlinks>
    <hyperlink ref="A7" location="environnement!A1" display="Retour" xr:uid="{00000000-0004-0000-22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7"/>
  <sheetViews>
    <sheetView showGridLines="0" showRowColHeaders="0" workbookViewId="0">
      <selection activeCell="A7" sqref="A7"/>
    </sheetView>
  </sheetViews>
  <sheetFormatPr baseColWidth="10" defaultRowHeight="18.75" x14ac:dyDescent="0.3"/>
  <cols>
    <col min="1" max="1" width="115.42578125" style="3" customWidth="1"/>
    <col min="2" max="16384" width="11.42578125" style="19"/>
  </cols>
  <sheetData>
    <row r="1" spans="1:1" x14ac:dyDescent="0.25">
      <c r="A1" s="15" t="s">
        <v>165</v>
      </c>
    </row>
    <row r="2" spans="1:1" x14ac:dyDescent="0.3">
      <c r="A2" s="3" t="s">
        <v>166</v>
      </c>
    </row>
    <row r="3" spans="1:1" ht="37.5" x14ac:dyDescent="0.3">
      <c r="A3" s="3" t="s">
        <v>167</v>
      </c>
    </row>
    <row r="4" spans="1:1" ht="37.5" x14ac:dyDescent="0.3">
      <c r="A4" s="3" t="s">
        <v>168</v>
      </c>
    </row>
    <row r="5" spans="1:1" ht="37.5" x14ac:dyDescent="0.3">
      <c r="A5" s="3" t="s">
        <v>169</v>
      </c>
    </row>
    <row r="7" spans="1:1" ht="15" x14ac:dyDescent="0.25">
      <c r="A7" s="21" t="s">
        <v>334</v>
      </c>
    </row>
  </sheetData>
  <sheetProtection sheet="1" objects="1" scenarios="1"/>
  <hyperlinks>
    <hyperlink ref="A7" location="environnement!A1" display="Retour" xr:uid="{00000000-0004-0000-23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19"/>
  <sheetViews>
    <sheetView showGridLines="0" showRowColHeaders="0" topLeftCell="A8" workbookViewId="0">
      <selection activeCell="A18" sqref="A18"/>
    </sheetView>
  </sheetViews>
  <sheetFormatPr baseColWidth="10" defaultRowHeight="18.75" x14ac:dyDescent="0.3"/>
  <cols>
    <col min="1" max="1" width="115.42578125" style="3" customWidth="1"/>
    <col min="2" max="16384" width="11.42578125" style="19"/>
  </cols>
  <sheetData>
    <row r="1" spans="1:1" x14ac:dyDescent="0.25">
      <c r="A1" s="15" t="s">
        <v>20</v>
      </c>
    </row>
    <row r="2" spans="1:1" ht="56.25" x14ac:dyDescent="0.3">
      <c r="A2" s="3" t="s">
        <v>170</v>
      </c>
    </row>
    <row r="3" spans="1:1" ht="37.5" x14ac:dyDescent="0.3">
      <c r="A3" s="3" t="s">
        <v>171</v>
      </c>
    </row>
    <row r="4" spans="1:1" ht="41.25" customHeight="1" x14ac:dyDescent="0.3">
      <c r="A4" s="3" t="s">
        <v>172</v>
      </c>
    </row>
    <row r="5" spans="1:1" ht="37.5" x14ac:dyDescent="0.3">
      <c r="A5" s="3" t="s">
        <v>173</v>
      </c>
    </row>
    <row r="6" spans="1:1" ht="39" customHeight="1" x14ac:dyDescent="0.3">
      <c r="A6" s="3" t="s">
        <v>174</v>
      </c>
    </row>
    <row r="7" spans="1:1" ht="37.5" x14ac:dyDescent="0.3">
      <c r="A7" s="3" t="s">
        <v>175</v>
      </c>
    </row>
    <row r="8" spans="1:1" x14ac:dyDescent="0.3">
      <c r="A8" s="3" t="s">
        <v>182</v>
      </c>
    </row>
    <row r="9" spans="1:1" x14ac:dyDescent="0.3">
      <c r="A9" s="3" t="s">
        <v>183</v>
      </c>
    </row>
    <row r="10" spans="1:1" ht="37.5" x14ac:dyDescent="0.3">
      <c r="A10" s="3" t="s">
        <v>412</v>
      </c>
    </row>
    <row r="11" spans="1:1" ht="37.5" x14ac:dyDescent="0.3">
      <c r="A11" s="3" t="s">
        <v>176</v>
      </c>
    </row>
    <row r="12" spans="1:1" ht="56.25" x14ac:dyDescent="0.3">
      <c r="A12" s="3" t="s">
        <v>177</v>
      </c>
    </row>
    <row r="13" spans="1:1" ht="75" x14ac:dyDescent="0.3">
      <c r="A13" s="3" t="s">
        <v>178</v>
      </c>
    </row>
    <row r="14" spans="1:1" ht="56.25" x14ac:dyDescent="0.3">
      <c r="A14" s="3" t="s">
        <v>179</v>
      </c>
    </row>
    <row r="15" spans="1:1" x14ac:dyDescent="0.3">
      <c r="A15" s="3" t="s">
        <v>180</v>
      </c>
    </row>
    <row r="16" spans="1:1" ht="15" x14ac:dyDescent="0.25">
      <c r="A16" s="20" t="s">
        <v>181</v>
      </c>
    </row>
    <row r="18" spans="1:1" ht="15" x14ac:dyDescent="0.25">
      <c r="A18" s="21" t="s">
        <v>334</v>
      </c>
    </row>
    <row r="19" spans="1:1" ht="15" x14ac:dyDescent="0.25">
      <c r="A19" s="19"/>
    </row>
  </sheetData>
  <sheetProtection sheet="1" objects="1" scenarios="1"/>
  <hyperlinks>
    <hyperlink ref="A16" r:id="rId1" xr:uid="{00000000-0004-0000-2400-000000000000}"/>
    <hyperlink ref="A18" location="protecteurs!A1" display="Retour" xr:uid="{00000000-0004-0000-2400-000001000000}"/>
  </hyperlinks>
  <pageMargins left="0.7" right="0.7"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184</v>
      </c>
    </row>
    <row r="2" spans="1:1" ht="37.5" x14ac:dyDescent="0.3">
      <c r="A2" s="3" t="s">
        <v>185</v>
      </c>
    </row>
    <row r="3" spans="1:1" ht="45" customHeight="1" x14ac:dyDescent="0.3">
      <c r="A3" s="3" t="s">
        <v>186</v>
      </c>
    </row>
    <row r="5" spans="1:1" ht="15" x14ac:dyDescent="0.25">
      <c r="A5" s="21" t="s">
        <v>334</v>
      </c>
    </row>
  </sheetData>
  <sheetProtection sheet="1" objects="1" scenarios="1"/>
  <hyperlinks>
    <hyperlink ref="A5" location="protecteurs!A1" display="Retour" xr:uid="{00000000-0004-0000-25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8"/>
  <sheetViews>
    <sheetView showGridLines="0" showRowColHeaders="0" workbookViewId="0">
      <selection activeCell="A8" sqref="A8"/>
    </sheetView>
  </sheetViews>
  <sheetFormatPr baseColWidth="10" defaultRowHeight="18.75" x14ac:dyDescent="0.3"/>
  <cols>
    <col min="1" max="1" width="115.42578125" style="3" customWidth="1"/>
    <col min="2" max="16384" width="11.42578125" style="19"/>
  </cols>
  <sheetData>
    <row r="1" spans="1:1" x14ac:dyDescent="0.25">
      <c r="A1" s="15" t="s">
        <v>187</v>
      </c>
    </row>
    <row r="2" spans="1:1" ht="56.25" x14ac:dyDescent="0.3">
      <c r="A2" s="3" t="s">
        <v>188</v>
      </c>
    </row>
    <row r="3" spans="1:1" ht="37.5" x14ac:dyDescent="0.3">
      <c r="A3" s="3" t="s">
        <v>189</v>
      </c>
    </row>
    <row r="4" spans="1:1" ht="93.75" x14ac:dyDescent="0.3">
      <c r="A4" s="3" t="s">
        <v>190</v>
      </c>
    </row>
    <row r="5" spans="1:1" ht="37.5" x14ac:dyDescent="0.3">
      <c r="A5" s="3" t="s">
        <v>191</v>
      </c>
    </row>
    <row r="6" spans="1:1" ht="15" x14ac:dyDescent="0.25">
      <c r="A6" s="20" t="s">
        <v>192</v>
      </c>
    </row>
    <row r="8" spans="1:1" ht="15" x14ac:dyDescent="0.25">
      <c r="A8" s="21" t="s">
        <v>334</v>
      </c>
    </row>
  </sheetData>
  <sheetProtection sheet="1" objects="1" scenarios="1"/>
  <hyperlinks>
    <hyperlink ref="A6" r:id="rId1" xr:uid="{00000000-0004-0000-2600-000000000000}"/>
    <hyperlink ref="A8" location="protecteurs!A1" display="Retour" xr:uid="{00000000-0004-0000-2600-000001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7"/>
  <sheetViews>
    <sheetView showGridLines="0" showRowColHeaders="0" workbookViewId="0">
      <selection activeCell="H17" sqref="H17"/>
    </sheetView>
  </sheetViews>
  <sheetFormatPr baseColWidth="10" defaultRowHeight="15" x14ac:dyDescent="0.25"/>
  <cols>
    <col min="1" max="7" width="11.42578125" style="19"/>
    <col min="8" max="8" width="23.140625" style="19" customWidth="1"/>
    <col min="9" max="16384" width="11.42578125" style="19"/>
  </cols>
  <sheetData>
    <row r="1" spans="1:8" x14ac:dyDescent="0.25">
      <c r="A1" s="181"/>
    </row>
    <row r="11" spans="1:8" ht="24.95" customHeight="1" x14ac:dyDescent="0.25">
      <c r="H11" s="21" t="s">
        <v>356</v>
      </c>
    </row>
    <row r="12" spans="1:8" ht="24.95" customHeight="1" x14ac:dyDescent="0.25">
      <c r="H12" s="21" t="s">
        <v>338</v>
      </c>
    </row>
    <row r="13" spans="1:8" ht="30" x14ac:dyDescent="0.25">
      <c r="H13" s="180" t="s">
        <v>361</v>
      </c>
    </row>
    <row r="14" spans="1:8" ht="30" x14ac:dyDescent="0.25">
      <c r="H14" s="180" t="s">
        <v>353</v>
      </c>
    </row>
    <row r="15" spans="1:8" ht="30" x14ac:dyDescent="0.25">
      <c r="H15" s="180" t="s">
        <v>354</v>
      </c>
    </row>
    <row r="16" spans="1:8" ht="30" x14ac:dyDescent="0.25">
      <c r="H16" s="180" t="s">
        <v>355</v>
      </c>
    </row>
    <row r="17" spans="8:8" ht="24.95" customHeight="1" x14ac:dyDescent="0.25">
      <c r="H17" s="21" t="s">
        <v>357</v>
      </c>
    </row>
  </sheetData>
  <sheetProtection sheet="1" objects="1" scenarios="1"/>
  <hyperlinks>
    <hyperlink ref="H12" location="directives!A1" display="Introduction" xr:uid="{00000000-0004-0000-0300-000000000000}"/>
    <hyperlink ref="H16" location="'mise en pratique'!A1" display="Mise en oeuvre de l'outil dans l'entreprise" xr:uid="{00000000-0004-0000-0300-000001000000}"/>
    <hyperlink ref="H17" location="Accueil!A1" display="Accueil" xr:uid="{00000000-0004-0000-0300-000002000000}"/>
    <hyperlink ref="H14" location="'domaine appli'!A1" display="Domaine d’application  de l’outil proposé" xr:uid="{00000000-0004-0000-0300-000003000000}"/>
    <hyperlink ref="H15" location="'fonctionnement outil'!A1" display="Fonctionnement de l’outil" xr:uid="{00000000-0004-0000-0300-000004000000}"/>
    <hyperlink ref="H11:I11" location="présentation!A1" display="Retour Objectifs" xr:uid="{00000000-0004-0000-0300-000005000000}"/>
    <hyperlink ref="H11" location="présentation!A1" display="Objectifs de l'outil" xr:uid="{00000000-0004-0000-0300-000006000000}"/>
    <hyperlink ref="H13" location="Obligations!A1" display="Les obligations des utilisateurs de machines" xr:uid="{00000000-0004-0000-0300-000007000000}"/>
  </hyperlinks>
  <pageMargins left="0.70866141732283472" right="0.70866141732283472" top="0.74803149606299213" bottom="0.74803149606299213" header="0.31496062992125984" footer="0.31496062992125984"/>
  <pageSetup paperSize="9" scale="70" fitToHeight="100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6"/>
  <sheetViews>
    <sheetView showGridLines="0" showRowColHeaders="0" workbookViewId="0">
      <selection activeCell="A6" sqref="A6"/>
    </sheetView>
  </sheetViews>
  <sheetFormatPr baseColWidth="10" defaultRowHeight="18.75" x14ac:dyDescent="0.3"/>
  <cols>
    <col min="1" max="1" width="115.42578125" style="3" customWidth="1"/>
    <col min="2" max="16384" width="11.42578125" style="19"/>
  </cols>
  <sheetData>
    <row r="1" spans="1:1" x14ac:dyDescent="0.25">
      <c r="A1" s="15" t="s">
        <v>193</v>
      </c>
    </row>
    <row r="2" spans="1:1" ht="37.5" x14ac:dyDescent="0.3">
      <c r="A2" s="3" t="s">
        <v>194</v>
      </c>
    </row>
    <row r="3" spans="1:1" ht="37.5" x14ac:dyDescent="0.3">
      <c r="A3" s="3" t="s">
        <v>195</v>
      </c>
    </row>
    <row r="4" spans="1:1" ht="37.5" x14ac:dyDescent="0.3">
      <c r="A4" s="3" t="s">
        <v>196</v>
      </c>
    </row>
    <row r="6" spans="1:1" ht="15" x14ac:dyDescent="0.25">
      <c r="A6" s="21" t="s">
        <v>334</v>
      </c>
    </row>
  </sheetData>
  <sheetProtection sheet="1" objects="1" scenarios="1"/>
  <hyperlinks>
    <hyperlink ref="A6" location="protecteurs!A1" display="Retour" xr:uid="{00000000-0004-0000-2700-00000000000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10"/>
  <sheetViews>
    <sheetView showGridLines="0" showRowColHeaders="0" workbookViewId="0">
      <selection activeCell="A10" sqref="A10"/>
    </sheetView>
  </sheetViews>
  <sheetFormatPr baseColWidth="10" defaultRowHeight="18.75" x14ac:dyDescent="0.3"/>
  <cols>
    <col min="1" max="1" width="115.42578125" style="3" customWidth="1"/>
    <col min="2" max="16384" width="11.42578125" style="19"/>
  </cols>
  <sheetData>
    <row r="1" spans="1:1" x14ac:dyDescent="0.25">
      <c r="A1" s="15" t="s">
        <v>197</v>
      </c>
    </row>
    <row r="2" spans="1:1" ht="56.25" x14ac:dyDescent="0.3">
      <c r="A2" s="3" t="s">
        <v>198</v>
      </c>
    </row>
    <row r="3" spans="1:1" ht="56.25" x14ac:dyDescent="0.3">
      <c r="A3" s="3" t="s">
        <v>199</v>
      </c>
    </row>
    <row r="4" spans="1:1" ht="58.5" customHeight="1" x14ac:dyDescent="0.3">
      <c r="A4" s="3" t="s">
        <v>200</v>
      </c>
    </row>
    <row r="5" spans="1:1" ht="37.5" x14ac:dyDescent="0.3">
      <c r="A5" s="3" t="s">
        <v>201</v>
      </c>
    </row>
    <row r="6" spans="1:1" x14ac:dyDescent="0.3">
      <c r="A6" s="3" t="s">
        <v>202</v>
      </c>
    </row>
    <row r="7" spans="1:1" ht="37.5" x14ac:dyDescent="0.3">
      <c r="A7" s="3" t="s">
        <v>203</v>
      </c>
    </row>
    <row r="8" spans="1:1" x14ac:dyDescent="0.3">
      <c r="A8" s="3" t="s">
        <v>204</v>
      </c>
    </row>
    <row r="10" spans="1:1" ht="15" x14ac:dyDescent="0.25">
      <c r="A10" s="21" t="s">
        <v>334</v>
      </c>
    </row>
  </sheetData>
  <sheetProtection sheet="1" objects="1" scenarios="1"/>
  <hyperlinks>
    <hyperlink ref="A10" location="protecteurs!A1" display="Retour" xr:uid="{00000000-0004-0000-2800-00000000000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205</v>
      </c>
    </row>
    <row r="2" spans="1:1" ht="93.75" x14ac:dyDescent="0.3">
      <c r="A2" s="3" t="s">
        <v>206</v>
      </c>
    </row>
    <row r="3" spans="1:1" ht="56.25" x14ac:dyDescent="0.3">
      <c r="A3" s="3" t="s">
        <v>207</v>
      </c>
    </row>
    <row r="5" spans="1:1" ht="15" x14ac:dyDescent="0.25">
      <c r="A5" s="21" t="s">
        <v>334</v>
      </c>
    </row>
  </sheetData>
  <sheetProtection sheet="1" objects="1" scenarios="1"/>
  <hyperlinks>
    <hyperlink ref="A5" location="'organes de service'!A1" display="Retour" xr:uid="{00000000-0004-0000-2900-00000000000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6"/>
  <sheetViews>
    <sheetView showGridLines="0" showRowColHeaders="0" workbookViewId="0">
      <selection activeCell="A6" sqref="A6"/>
    </sheetView>
  </sheetViews>
  <sheetFormatPr baseColWidth="10" defaultRowHeight="18.75" x14ac:dyDescent="0.3"/>
  <cols>
    <col min="1" max="1" width="115.42578125" style="3" customWidth="1"/>
    <col min="2" max="16384" width="11.42578125" style="19"/>
  </cols>
  <sheetData>
    <row r="1" spans="1:1" x14ac:dyDescent="0.25">
      <c r="A1" s="15" t="s">
        <v>208</v>
      </c>
    </row>
    <row r="2" spans="1:1" x14ac:dyDescent="0.3">
      <c r="A2" s="3" t="s">
        <v>209</v>
      </c>
    </row>
    <row r="3" spans="1:1" ht="37.5" x14ac:dyDescent="0.3">
      <c r="A3" s="3" t="s">
        <v>210</v>
      </c>
    </row>
    <row r="4" spans="1:1" ht="75" x14ac:dyDescent="0.3">
      <c r="A4" s="3" t="s">
        <v>211</v>
      </c>
    </row>
    <row r="6" spans="1:1" ht="15" x14ac:dyDescent="0.25">
      <c r="A6" s="21" t="s">
        <v>334</v>
      </c>
    </row>
  </sheetData>
  <sheetProtection sheet="1" objects="1" scenarios="1"/>
  <hyperlinks>
    <hyperlink ref="A6" location="'organes de service'!A1" display="Retour" xr:uid="{00000000-0004-0000-2A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15"/>
  <sheetViews>
    <sheetView showGridLines="0" showRowColHeaders="0" workbookViewId="0">
      <selection activeCell="A15" sqref="A15"/>
    </sheetView>
  </sheetViews>
  <sheetFormatPr baseColWidth="10" defaultRowHeight="18.75" x14ac:dyDescent="0.3"/>
  <cols>
    <col min="1" max="1" width="115.42578125" style="3" customWidth="1"/>
    <col min="2" max="16384" width="11.42578125" style="19"/>
  </cols>
  <sheetData>
    <row r="1" spans="1:1" x14ac:dyDescent="0.25">
      <c r="A1" s="15" t="s">
        <v>212</v>
      </c>
    </row>
    <row r="2" spans="1:1" ht="56.25" x14ac:dyDescent="0.3">
      <c r="A2" s="3" t="s">
        <v>213</v>
      </c>
    </row>
    <row r="3" spans="1:1" ht="37.5" x14ac:dyDescent="0.3">
      <c r="A3" s="3" t="s">
        <v>214</v>
      </c>
    </row>
    <row r="4" spans="1:1" ht="37.5" x14ac:dyDescent="0.3">
      <c r="A4" s="3" t="s">
        <v>215</v>
      </c>
    </row>
    <row r="5" spans="1:1" ht="37.5" x14ac:dyDescent="0.3">
      <c r="A5" s="3" t="s">
        <v>216</v>
      </c>
    </row>
    <row r="6" spans="1:1" ht="56.25" x14ac:dyDescent="0.3">
      <c r="A6" s="3" t="s">
        <v>217</v>
      </c>
    </row>
    <row r="7" spans="1:1" x14ac:dyDescent="0.3">
      <c r="A7" s="3" t="s">
        <v>221</v>
      </c>
    </row>
    <row r="8" spans="1:1" ht="37.5" x14ac:dyDescent="0.3">
      <c r="A8" s="3" t="s">
        <v>222</v>
      </c>
    </row>
    <row r="9" spans="1:1" ht="56.25" x14ac:dyDescent="0.3">
      <c r="A9" s="3" t="s">
        <v>223</v>
      </c>
    </row>
    <row r="10" spans="1:1" ht="37.5" x14ac:dyDescent="0.3">
      <c r="A10" s="3" t="s">
        <v>224</v>
      </c>
    </row>
    <row r="11" spans="1:1" ht="56.25" x14ac:dyDescent="0.3">
      <c r="A11" s="3" t="s">
        <v>218</v>
      </c>
    </row>
    <row r="12" spans="1:1" ht="37.5" x14ac:dyDescent="0.3">
      <c r="A12" s="3" t="s">
        <v>219</v>
      </c>
    </row>
    <row r="13" spans="1:1" ht="15" x14ac:dyDescent="0.25">
      <c r="A13" s="20" t="s">
        <v>220</v>
      </c>
    </row>
    <row r="15" spans="1:1" ht="15" x14ac:dyDescent="0.25">
      <c r="A15" s="21" t="s">
        <v>334</v>
      </c>
    </row>
  </sheetData>
  <sheetProtection sheet="1" objects="1" scenarios="1"/>
  <hyperlinks>
    <hyperlink ref="A13" r:id="rId1" xr:uid="{00000000-0004-0000-2B00-000000000000}"/>
    <hyperlink ref="A15" location="'organes de service'!A1" display="Retour" xr:uid="{00000000-0004-0000-2B00-000001000000}"/>
  </hyperlinks>
  <pageMargins left="0.7" right="0.7" top="0.75" bottom="0.75" header="0.3" footer="0.3"/>
  <pageSetup paperSize="9" orientation="portrait"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8"/>
  <sheetViews>
    <sheetView showGridLines="0" showRowColHeaders="0" workbookViewId="0">
      <selection activeCell="A8" sqref="A8"/>
    </sheetView>
  </sheetViews>
  <sheetFormatPr baseColWidth="10" defaultRowHeight="18.75" x14ac:dyDescent="0.3"/>
  <cols>
    <col min="1" max="1" width="115.42578125" style="3" customWidth="1"/>
    <col min="2" max="16384" width="11.42578125" style="19"/>
  </cols>
  <sheetData>
    <row r="1" spans="1:1" x14ac:dyDescent="0.25">
      <c r="A1" s="15" t="s">
        <v>225</v>
      </c>
    </row>
    <row r="2" spans="1:1" x14ac:dyDescent="0.3">
      <c r="A2" s="3" t="s">
        <v>226</v>
      </c>
    </row>
    <row r="3" spans="1:1" x14ac:dyDescent="0.3">
      <c r="A3" s="3" t="s">
        <v>227</v>
      </c>
    </row>
    <row r="4" spans="1:1" ht="56.25" x14ac:dyDescent="0.3">
      <c r="A4" s="3" t="s">
        <v>228</v>
      </c>
    </row>
    <row r="5" spans="1:1" ht="93.75" x14ac:dyDescent="0.3">
      <c r="A5" s="3" t="s">
        <v>229</v>
      </c>
    </row>
    <row r="6" spans="1:1" ht="37.5" x14ac:dyDescent="0.3">
      <c r="A6" s="3" t="s">
        <v>230</v>
      </c>
    </row>
    <row r="8" spans="1:1" ht="15" x14ac:dyDescent="0.25">
      <c r="A8" s="21" t="s">
        <v>334</v>
      </c>
    </row>
  </sheetData>
  <sheetProtection sheet="1" objects="1" scenarios="1"/>
  <hyperlinks>
    <hyperlink ref="A8" location="'organes de service'!A1" display="Retour" xr:uid="{00000000-0004-0000-2C00-000000000000}"/>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10"/>
  <sheetViews>
    <sheetView showGridLines="0" showRowColHeaders="0" topLeftCell="A4" workbookViewId="0">
      <selection activeCell="A10" sqref="A10"/>
    </sheetView>
  </sheetViews>
  <sheetFormatPr baseColWidth="10" defaultRowHeight="18.75" x14ac:dyDescent="0.3"/>
  <cols>
    <col min="1" max="1" width="115.42578125" style="3" customWidth="1"/>
    <col min="2" max="16384" width="11.42578125" style="19"/>
  </cols>
  <sheetData>
    <row r="1" spans="1:1" x14ac:dyDescent="0.25">
      <c r="A1" s="15" t="s">
        <v>231</v>
      </c>
    </row>
    <row r="2" spans="1:1" ht="131.25" x14ac:dyDescent="0.3">
      <c r="A2" s="3" t="s">
        <v>232</v>
      </c>
    </row>
    <row r="3" spans="1:1" ht="37.5" x14ac:dyDescent="0.3">
      <c r="A3" s="3" t="s">
        <v>233</v>
      </c>
    </row>
    <row r="4" spans="1:1" ht="112.5" x14ac:dyDescent="0.3">
      <c r="A4" s="3" t="s">
        <v>234</v>
      </c>
    </row>
    <row r="5" spans="1:1" ht="93.75" x14ac:dyDescent="0.3">
      <c r="A5" s="3" t="s">
        <v>235</v>
      </c>
    </row>
    <row r="6" spans="1:1" ht="93.75" x14ac:dyDescent="0.3">
      <c r="A6" s="3" t="s">
        <v>236</v>
      </c>
    </row>
    <row r="7" spans="1:1" ht="75" x14ac:dyDescent="0.3">
      <c r="A7" s="3" t="s">
        <v>237</v>
      </c>
    </row>
    <row r="8" spans="1:1" ht="56.25" x14ac:dyDescent="0.3">
      <c r="A8" s="3" t="s">
        <v>238</v>
      </c>
    </row>
    <row r="10" spans="1:1" ht="15" x14ac:dyDescent="0.25">
      <c r="A10" s="21" t="s">
        <v>334</v>
      </c>
    </row>
  </sheetData>
  <sheetProtection sheet="1" objects="1" scenarios="1"/>
  <hyperlinks>
    <hyperlink ref="A10" location="'organes de service'!A1" display="Retour" xr:uid="{00000000-0004-0000-2D00-000000000000}"/>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8"/>
  <sheetViews>
    <sheetView showGridLines="0" showRowColHeaders="0" workbookViewId="0">
      <selection activeCell="A8" sqref="A8"/>
    </sheetView>
  </sheetViews>
  <sheetFormatPr baseColWidth="10" defaultRowHeight="18.75" x14ac:dyDescent="0.3"/>
  <cols>
    <col min="1" max="1" width="115.42578125" style="3" customWidth="1"/>
    <col min="2" max="16384" width="11.42578125" style="19"/>
  </cols>
  <sheetData>
    <row r="1" spans="1:1" x14ac:dyDescent="0.25">
      <c r="A1" s="15" t="s">
        <v>239</v>
      </c>
    </row>
    <row r="2" spans="1:1" ht="56.25" x14ac:dyDescent="0.3">
      <c r="A2" s="3" t="s">
        <v>240</v>
      </c>
    </row>
    <row r="3" spans="1:1" ht="56.25" customHeight="1" x14ac:dyDescent="0.3">
      <c r="A3" s="3" t="s">
        <v>241</v>
      </c>
    </row>
    <row r="4" spans="1:1" ht="75" x14ac:dyDescent="0.3">
      <c r="A4" s="3" t="s">
        <v>242</v>
      </c>
    </row>
    <row r="5" spans="1:1" ht="150" x14ac:dyDescent="0.3">
      <c r="A5" s="3" t="s">
        <v>243</v>
      </c>
    </row>
    <row r="6" spans="1:1" ht="56.25" x14ac:dyDescent="0.3">
      <c r="A6" s="3" t="s">
        <v>244</v>
      </c>
    </row>
    <row r="8" spans="1:1" ht="15" x14ac:dyDescent="0.25">
      <c r="A8" s="21" t="s">
        <v>334</v>
      </c>
    </row>
  </sheetData>
  <sheetProtection sheet="1" objects="1" scenarios="1"/>
  <hyperlinks>
    <hyperlink ref="A8" location="'organes de service'!A1" display="Retour" xr:uid="{00000000-0004-0000-2E00-000000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245</v>
      </c>
    </row>
    <row r="2" spans="1:1" ht="37.5" x14ac:dyDescent="0.3">
      <c r="A2" s="3" t="s">
        <v>246</v>
      </c>
    </row>
    <row r="3" spans="1:1" ht="112.5" x14ac:dyDescent="0.3">
      <c r="A3" s="3" t="s">
        <v>247</v>
      </c>
    </row>
    <row r="5" spans="1:1" ht="15" x14ac:dyDescent="0.25">
      <c r="A5" s="21" t="s">
        <v>334</v>
      </c>
    </row>
  </sheetData>
  <sheetProtection sheet="1" objects="1" scenarios="1"/>
  <hyperlinks>
    <hyperlink ref="A5" location="'organes de service'!A1" display="Retour" xr:uid="{00000000-0004-0000-2F00-000000000000}"/>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7"/>
  <sheetViews>
    <sheetView showGridLines="0" showRowColHeaders="0" workbookViewId="0">
      <selection activeCell="A7" sqref="A7"/>
    </sheetView>
  </sheetViews>
  <sheetFormatPr baseColWidth="10" defaultRowHeight="18.75" x14ac:dyDescent="0.3"/>
  <cols>
    <col min="1" max="1" width="115.42578125" style="3" customWidth="1"/>
    <col min="2" max="16384" width="11.42578125" style="19"/>
  </cols>
  <sheetData>
    <row r="1" spans="1:1" x14ac:dyDescent="0.25">
      <c r="A1" s="15" t="s">
        <v>248</v>
      </c>
    </row>
    <row r="2" spans="1:1" ht="93.75" x14ac:dyDescent="0.3">
      <c r="A2" s="3" t="s">
        <v>249</v>
      </c>
    </row>
    <row r="3" spans="1:1" ht="131.25" x14ac:dyDescent="0.3">
      <c r="A3" s="3" t="s">
        <v>250</v>
      </c>
    </row>
    <row r="4" spans="1:1" ht="115.5" customHeight="1" x14ac:dyDescent="0.3">
      <c r="A4" s="3" t="s">
        <v>251</v>
      </c>
    </row>
    <row r="5" spans="1:1" ht="112.5" x14ac:dyDescent="0.3">
      <c r="A5" s="3" t="s">
        <v>252</v>
      </c>
    </row>
    <row r="7" spans="1:1" ht="15" x14ac:dyDescent="0.25">
      <c r="A7" s="21" t="s">
        <v>334</v>
      </c>
    </row>
  </sheetData>
  <sheetProtection sheet="1" objects="1" scenarios="1"/>
  <hyperlinks>
    <hyperlink ref="A7" location="'organes de service'!A1" display="Retour" xr:uid="{00000000-0004-0000-30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0:J66"/>
  <sheetViews>
    <sheetView showGridLines="0" showRowColHeaders="0" topLeftCell="A40" workbookViewId="0">
      <selection activeCell="H62" sqref="H62"/>
    </sheetView>
  </sheetViews>
  <sheetFormatPr baseColWidth="10" defaultRowHeight="15" x14ac:dyDescent="0.25"/>
  <cols>
    <col min="1" max="6" width="11.42578125" style="19"/>
    <col min="7" max="7" width="3.28515625" style="19" customWidth="1"/>
    <col min="8" max="8" width="19.5703125" style="19" customWidth="1"/>
    <col min="9" max="16384" width="11.42578125" style="19"/>
  </cols>
  <sheetData>
    <row r="30" spans="1:10" s="8" customFormat="1" ht="52.5" customHeight="1" x14ac:dyDescent="0.4">
      <c r="A30" s="199" t="s">
        <v>340</v>
      </c>
      <c r="B30" s="199"/>
      <c r="C30" s="199"/>
      <c r="D30" s="199"/>
      <c r="E30" s="199"/>
      <c r="F30" s="199"/>
      <c r="G30" s="199"/>
      <c r="H30" s="199"/>
      <c r="I30" s="199"/>
      <c r="J30" s="199"/>
    </row>
    <row r="60" spans="8:8" ht="24.95" customHeight="1" x14ac:dyDescent="0.25">
      <c r="H60" s="21" t="s">
        <v>356</v>
      </c>
    </row>
    <row r="61" spans="8:8" ht="24.95" customHeight="1" x14ac:dyDescent="0.25">
      <c r="H61" s="21" t="s">
        <v>338</v>
      </c>
    </row>
    <row r="62" spans="8:8" ht="45" x14ac:dyDescent="0.25">
      <c r="H62" s="180" t="s">
        <v>361</v>
      </c>
    </row>
    <row r="63" spans="8:8" ht="45" x14ac:dyDescent="0.25">
      <c r="H63" s="180" t="s">
        <v>353</v>
      </c>
    </row>
    <row r="64" spans="8:8" ht="30" x14ac:dyDescent="0.25">
      <c r="H64" s="180" t="s">
        <v>354</v>
      </c>
    </row>
    <row r="65" spans="8:8" ht="45" x14ac:dyDescent="0.25">
      <c r="H65" s="180" t="s">
        <v>355</v>
      </c>
    </row>
    <row r="66" spans="8:8" ht="24.95" customHeight="1" x14ac:dyDescent="0.25">
      <c r="H66" s="21" t="s">
        <v>357</v>
      </c>
    </row>
  </sheetData>
  <sheetProtection sheet="1" objects="1" scenarios="1"/>
  <mergeCells count="1">
    <mergeCell ref="A30:J30"/>
  </mergeCells>
  <hyperlinks>
    <hyperlink ref="H61" location="directives!A1" display="Introduction" xr:uid="{00000000-0004-0000-0400-000000000000}"/>
    <hyperlink ref="H65" location="'mise en pratique'!A1" display="Mise en oeuvre de l'outil dans l'entreprise" xr:uid="{00000000-0004-0000-0400-000001000000}"/>
    <hyperlink ref="H66" location="Accueil!A1" display="Accueil" xr:uid="{00000000-0004-0000-0400-000002000000}"/>
    <hyperlink ref="H63" location="'domaine appli'!A1" display="Domaine d’application  de l’outil proposé" xr:uid="{00000000-0004-0000-0400-000003000000}"/>
    <hyperlink ref="H64" location="'fonctionnement outil'!A1" display="Fonctionnement de l’outil" xr:uid="{00000000-0004-0000-0400-000004000000}"/>
    <hyperlink ref="H60:I60" location="présentation!A1" display="Retour Objectifs" xr:uid="{00000000-0004-0000-0400-000005000000}"/>
    <hyperlink ref="H60" location="présentation!A1" display="Objectifs de l'outil" xr:uid="{00000000-0004-0000-0400-000006000000}"/>
    <hyperlink ref="H62" location="Obligations!A1" display="Les obligations des utilisateurs de machines" xr:uid="{00000000-0004-0000-0400-000007000000}"/>
  </hyperlinks>
  <pageMargins left="0.70866141732283472" right="0.70866141732283472" top="0.74803149606299213" bottom="0.74803149606299213" header="0.31496062992125984" footer="0.31496062992125984"/>
  <pageSetup paperSize="9" scale="76" fitToHeight="100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13"/>
  <sheetViews>
    <sheetView showGridLines="0" showRowColHeaders="0" topLeftCell="A5" workbookViewId="0">
      <selection activeCell="A13" sqref="A13"/>
    </sheetView>
  </sheetViews>
  <sheetFormatPr baseColWidth="10" defaultRowHeight="18.75" x14ac:dyDescent="0.3"/>
  <cols>
    <col min="1" max="1" width="115.42578125" style="3" customWidth="1"/>
    <col min="2" max="16384" width="11.42578125" style="19"/>
  </cols>
  <sheetData>
    <row r="1" spans="1:1" x14ac:dyDescent="0.25">
      <c r="A1" s="15" t="s">
        <v>253</v>
      </c>
    </row>
    <row r="2" spans="1:1" ht="37.5" x14ac:dyDescent="0.3">
      <c r="A2" s="3" t="s">
        <v>254</v>
      </c>
    </row>
    <row r="3" spans="1:1" ht="75" x14ac:dyDescent="0.3">
      <c r="A3" s="3" t="s">
        <v>255</v>
      </c>
    </row>
    <row r="4" spans="1:1" ht="56.25" x14ac:dyDescent="0.3">
      <c r="A4" s="3" t="s">
        <v>256</v>
      </c>
    </row>
    <row r="5" spans="1:1" ht="93.75" x14ac:dyDescent="0.3">
      <c r="A5" s="3" t="s">
        <v>257</v>
      </c>
    </row>
    <row r="6" spans="1:1" ht="56.25" x14ac:dyDescent="0.3">
      <c r="A6" s="3" t="s">
        <v>258</v>
      </c>
    </row>
    <row r="7" spans="1:1" ht="150" x14ac:dyDescent="0.3">
      <c r="A7" s="3" t="s">
        <v>259</v>
      </c>
    </row>
    <row r="8" spans="1:1" x14ac:dyDescent="0.3">
      <c r="A8" s="3" t="s">
        <v>260</v>
      </c>
    </row>
    <row r="9" spans="1:1" ht="56.25" x14ac:dyDescent="0.3">
      <c r="A9" s="3" t="s">
        <v>261</v>
      </c>
    </row>
    <row r="10" spans="1:1" x14ac:dyDescent="0.3">
      <c r="A10" s="3" t="s">
        <v>262</v>
      </c>
    </row>
    <row r="11" spans="1:1" ht="15" x14ac:dyDescent="0.25">
      <c r="A11" s="20" t="s">
        <v>263</v>
      </c>
    </row>
    <row r="13" spans="1:1" ht="15" x14ac:dyDescent="0.25">
      <c r="A13" s="21" t="s">
        <v>334</v>
      </c>
    </row>
  </sheetData>
  <sheetProtection sheet="1" objects="1" scenarios="1"/>
  <hyperlinks>
    <hyperlink ref="A11" r:id="rId1" xr:uid="{00000000-0004-0000-3100-000000000000}"/>
    <hyperlink ref="A13" location="'organes de service'!A1" display="Retour" xr:uid="{00000000-0004-0000-3100-000001000000}"/>
  </hyperlinks>
  <pageMargins left="0.7" right="0.7" top="0.75" bottom="0.75" header="0.3" footer="0.3"/>
  <pageSetup paperSize="9" orientation="portrait"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12"/>
  <sheetViews>
    <sheetView showGridLines="0" showRowColHeaders="0" workbookViewId="0">
      <selection activeCell="A10" sqref="A10"/>
    </sheetView>
  </sheetViews>
  <sheetFormatPr baseColWidth="10" defaultRowHeight="18.75" x14ac:dyDescent="0.3"/>
  <cols>
    <col min="1" max="1" width="115.42578125" style="3" customWidth="1"/>
    <col min="2" max="16384" width="11.42578125" style="19"/>
  </cols>
  <sheetData>
    <row r="1" spans="1:1" x14ac:dyDescent="0.25">
      <c r="A1" s="15" t="s">
        <v>253</v>
      </c>
    </row>
    <row r="2" spans="1:1" ht="37.5" x14ac:dyDescent="0.3">
      <c r="A2" s="3" t="s">
        <v>264</v>
      </c>
    </row>
    <row r="3" spans="1:1" ht="15" x14ac:dyDescent="0.25">
      <c r="A3" s="20" t="s">
        <v>263</v>
      </c>
    </row>
    <row r="5" spans="1:1" x14ac:dyDescent="0.3">
      <c r="A5" s="3" t="s">
        <v>265</v>
      </c>
    </row>
    <row r="6" spans="1:1" x14ac:dyDescent="0.3">
      <c r="A6" s="5" t="s">
        <v>103</v>
      </c>
    </row>
    <row r="7" spans="1:1" ht="75" x14ac:dyDescent="0.3">
      <c r="A7" s="3" t="s">
        <v>104</v>
      </c>
    </row>
    <row r="8" spans="1:1" ht="15" x14ac:dyDescent="0.25">
      <c r="A8" s="190" t="s">
        <v>413</v>
      </c>
    </row>
    <row r="10" spans="1:1" ht="15" x14ac:dyDescent="0.25">
      <c r="A10" s="21" t="s">
        <v>334</v>
      </c>
    </row>
    <row r="12" spans="1:1" ht="15" x14ac:dyDescent="0.25">
      <c r="A12" s="20"/>
    </row>
  </sheetData>
  <sheetProtection sheet="1" objects="1" scenarios="1"/>
  <hyperlinks>
    <hyperlink ref="A3" r:id="rId1" xr:uid="{00000000-0004-0000-3200-000000000000}"/>
    <hyperlink ref="A8" r:id="rId2" xr:uid="{00000000-0004-0000-3200-000001000000}"/>
    <hyperlink ref="A10" location="'organes de service'!A1" display="Retour" xr:uid="{00000000-0004-0000-3200-000002000000}"/>
  </hyperlinks>
  <pageMargins left="0.7" right="0.7" top="0.75" bottom="0.75" header="0.3" footer="0.3"/>
  <pageSetup paperSize="9" orientation="portrait"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266</v>
      </c>
    </row>
    <row r="2" spans="1:1" ht="75" x14ac:dyDescent="0.3">
      <c r="A2" s="3" t="s">
        <v>267</v>
      </c>
    </row>
    <row r="3" spans="1:1" x14ac:dyDescent="0.3">
      <c r="A3" s="3" t="s">
        <v>268</v>
      </c>
    </row>
    <row r="5" spans="1:1" ht="15" x14ac:dyDescent="0.25">
      <c r="A5" s="21" t="s">
        <v>334</v>
      </c>
    </row>
  </sheetData>
  <sheetProtection sheet="1" objects="1" scenarios="1"/>
  <hyperlinks>
    <hyperlink ref="A5" location="'alerte signalisation'!A1" display="Retour" xr:uid="{00000000-0004-0000-3300-000000000000}"/>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10"/>
  <sheetViews>
    <sheetView showGridLines="0" showRowColHeaders="0" workbookViewId="0">
      <selection activeCell="A10" sqref="A10"/>
    </sheetView>
  </sheetViews>
  <sheetFormatPr baseColWidth="10" defaultRowHeight="18.75" x14ac:dyDescent="0.3"/>
  <cols>
    <col min="1" max="1" width="115.42578125" style="3" customWidth="1"/>
    <col min="2" max="16384" width="11.42578125" style="19"/>
  </cols>
  <sheetData>
    <row r="1" spans="1:1" x14ac:dyDescent="0.25">
      <c r="A1" s="15" t="s">
        <v>269</v>
      </c>
    </row>
    <row r="2" spans="1:1" ht="37.5" x14ac:dyDescent="0.3">
      <c r="A2" s="3" t="s">
        <v>270</v>
      </c>
    </row>
    <row r="3" spans="1:1" ht="56.25" x14ac:dyDescent="0.3">
      <c r="A3" s="3" t="s">
        <v>271</v>
      </c>
    </row>
    <row r="5" spans="1:1" x14ac:dyDescent="0.3">
      <c r="A5" s="5" t="s">
        <v>272</v>
      </c>
    </row>
    <row r="6" spans="1:1" ht="75" x14ac:dyDescent="0.3">
      <c r="A6" s="3" t="s">
        <v>273</v>
      </c>
    </row>
    <row r="7" spans="1:1" ht="56.25" x14ac:dyDescent="0.3">
      <c r="A7" s="3" t="s">
        <v>274</v>
      </c>
    </row>
    <row r="8" spans="1:1" ht="37.5" x14ac:dyDescent="0.3">
      <c r="A8" s="3" t="s">
        <v>275</v>
      </c>
    </row>
    <row r="10" spans="1:1" ht="15" x14ac:dyDescent="0.25">
      <c r="A10" s="21" t="s">
        <v>334</v>
      </c>
    </row>
  </sheetData>
  <sheetProtection sheet="1" objects="1" scenarios="1"/>
  <hyperlinks>
    <hyperlink ref="A10" location="'alerte signalisation'!A1" display="Retour" xr:uid="{00000000-0004-0000-3400-000000000000}"/>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7"/>
  <sheetViews>
    <sheetView showGridLines="0" showRowColHeaders="0" workbookViewId="0">
      <selection activeCell="A7" sqref="A7"/>
    </sheetView>
  </sheetViews>
  <sheetFormatPr baseColWidth="10" defaultRowHeight="18.75" x14ac:dyDescent="0.3"/>
  <cols>
    <col min="1" max="1" width="115.42578125" style="3" customWidth="1"/>
    <col min="2" max="16384" width="11.42578125" style="19"/>
  </cols>
  <sheetData>
    <row r="1" spans="1:1" x14ac:dyDescent="0.25">
      <c r="A1" s="15" t="s">
        <v>276</v>
      </c>
    </row>
    <row r="2" spans="1:1" ht="37.5" x14ac:dyDescent="0.3">
      <c r="A2" s="3" t="s">
        <v>277</v>
      </c>
    </row>
    <row r="3" spans="1:1" ht="93.75" x14ac:dyDescent="0.3">
      <c r="A3" s="3" t="s">
        <v>278</v>
      </c>
    </row>
    <row r="4" spans="1:1" ht="37.5" x14ac:dyDescent="0.3">
      <c r="A4" s="3" t="s">
        <v>279</v>
      </c>
    </row>
    <row r="5" spans="1:1" ht="56.25" x14ac:dyDescent="0.3">
      <c r="A5" s="3" t="s">
        <v>280</v>
      </c>
    </row>
    <row r="7" spans="1:1" ht="15" x14ac:dyDescent="0.25">
      <c r="A7" s="21" t="s">
        <v>334</v>
      </c>
    </row>
  </sheetData>
  <sheetProtection sheet="1" objects="1" scenarios="1"/>
  <hyperlinks>
    <hyperlink ref="A7" location="'isolation énergie'!A1" display="Retour" xr:uid="{00000000-0004-0000-3500-000000000000}"/>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11"/>
  <sheetViews>
    <sheetView showGridLines="0" showRowColHeaders="0" workbookViewId="0">
      <selection activeCell="A11" sqref="A11"/>
    </sheetView>
  </sheetViews>
  <sheetFormatPr baseColWidth="10" defaultRowHeight="18.75" x14ac:dyDescent="0.3"/>
  <cols>
    <col min="1" max="1" width="115.42578125" style="3" customWidth="1"/>
    <col min="2" max="16384" width="11.42578125" style="19"/>
  </cols>
  <sheetData>
    <row r="1" spans="1:1" x14ac:dyDescent="0.25">
      <c r="A1" s="15" t="s">
        <v>281</v>
      </c>
    </row>
    <row r="2" spans="1:1" ht="93.75" x14ac:dyDescent="0.3">
      <c r="A2" s="3" t="s">
        <v>282</v>
      </c>
    </row>
    <row r="3" spans="1:1" ht="56.25" x14ac:dyDescent="0.3">
      <c r="A3" s="3" t="s">
        <v>283</v>
      </c>
    </row>
    <row r="4" spans="1:1" ht="37.5" x14ac:dyDescent="0.3">
      <c r="A4" s="3" t="s">
        <v>284</v>
      </c>
    </row>
    <row r="5" spans="1:1" ht="37.5" x14ac:dyDescent="0.3">
      <c r="A5" s="3" t="s">
        <v>285</v>
      </c>
    </row>
    <row r="6" spans="1:1" ht="56.25" x14ac:dyDescent="0.3">
      <c r="A6" s="3" t="s">
        <v>286</v>
      </c>
    </row>
    <row r="7" spans="1:1" ht="37.5" x14ac:dyDescent="0.3">
      <c r="A7" s="3" t="s">
        <v>287</v>
      </c>
    </row>
    <row r="8" spans="1:1" ht="150" x14ac:dyDescent="0.3">
      <c r="A8" s="3" t="s">
        <v>288</v>
      </c>
    </row>
    <row r="9" spans="1:1" ht="37.5" x14ac:dyDescent="0.3">
      <c r="A9" s="3" t="s">
        <v>289</v>
      </c>
    </row>
    <row r="11" spans="1:1" ht="15" x14ac:dyDescent="0.25">
      <c r="A11" s="21" t="s">
        <v>334</v>
      </c>
    </row>
  </sheetData>
  <sheetProtection sheet="1" objects="1" scenarios="1"/>
  <hyperlinks>
    <hyperlink ref="A11" location="'isolation énergie'!A1" display="Retour" xr:uid="{00000000-0004-0000-3600-000000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290</v>
      </c>
    </row>
    <row r="2" spans="1:1" ht="37.5" x14ac:dyDescent="0.3">
      <c r="A2" s="3" t="s">
        <v>291</v>
      </c>
    </row>
    <row r="3" spans="1:1" ht="93.75" x14ac:dyDescent="0.3">
      <c r="A3" s="3" t="s">
        <v>292</v>
      </c>
    </row>
    <row r="5" spans="1:1" ht="15" x14ac:dyDescent="0.25">
      <c r="A5" s="21" t="s">
        <v>334</v>
      </c>
    </row>
  </sheetData>
  <sheetProtection sheet="1" objects="1" scenarios="1"/>
  <hyperlinks>
    <hyperlink ref="A5" location="émissions!A1" display="Retour" xr:uid="{00000000-0004-0000-3700-000000000000}"/>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8"/>
  <sheetViews>
    <sheetView showGridLines="0" showRowColHeaders="0" workbookViewId="0">
      <selection activeCell="A8" sqref="A8"/>
    </sheetView>
  </sheetViews>
  <sheetFormatPr baseColWidth="10" defaultRowHeight="18.75" x14ac:dyDescent="0.3"/>
  <cols>
    <col min="1" max="1" width="115.42578125" style="3" customWidth="1"/>
    <col min="2" max="16384" width="11.42578125" style="19"/>
  </cols>
  <sheetData>
    <row r="1" spans="1:1" x14ac:dyDescent="0.25">
      <c r="A1" s="15" t="s">
        <v>293</v>
      </c>
    </row>
    <row r="2" spans="1:1" ht="93.75" x14ac:dyDescent="0.3">
      <c r="A2" s="3" t="s">
        <v>294</v>
      </c>
    </row>
    <row r="3" spans="1:1" ht="37.5" x14ac:dyDescent="0.3">
      <c r="A3" s="3" t="s">
        <v>295</v>
      </c>
    </row>
    <row r="4" spans="1:1" ht="56.25" x14ac:dyDescent="0.3">
      <c r="A4" s="3" t="s">
        <v>296</v>
      </c>
    </row>
    <row r="5" spans="1:1" ht="37.5" x14ac:dyDescent="0.3">
      <c r="A5" s="3" t="s">
        <v>297</v>
      </c>
    </row>
    <row r="6" spans="1:1" ht="225" x14ac:dyDescent="0.3">
      <c r="A6" s="3" t="s">
        <v>298</v>
      </c>
    </row>
    <row r="8" spans="1:1" ht="15" x14ac:dyDescent="0.25">
      <c r="A8" s="21" t="s">
        <v>334</v>
      </c>
    </row>
  </sheetData>
  <sheetProtection sheet="1" objects="1" scenarios="1"/>
  <hyperlinks>
    <hyperlink ref="A8" location="émissions!A1" display="Retour" xr:uid="{00000000-0004-0000-3800-000000000000}"/>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299</v>
      </c>
    </row>
    <row r="2" spans="1:1" ht="75" x14ac:dyDescent="0.3">
      <c r="A2" s="3" t="s">
        <v>300</v>
      </c>
    </row>
    <row r="3" spans="1:1" ht="56.25" x14ac:dyDescent="0.3">
      <c r="A3" s="3" t="s">
        <v>301</v>
      </c>
    </row>
    <row r="5" spans="1:1" ht="15" x14ac:dyDescent="0.25">
      <c r="A5" s="21" t="s">
        <v>334</v>
      </c>
    </row>
  </sheetData>
  <sheetProtection sheet="1" objects="1" scenarios="1"/>
  <hyperlinks>
    <hyperlink ref="A5" location="'électricité incendie'!A1" display="Retour" xr:uid="{00000000-0004-0000-3900-000000000000}"/>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5"/>
  <sheetViews>
    <sheetView showGridLines="0" showRowColHeaders="0" workbookViewId="0">
      <selection activeCell="A5" sqref="A5"/>
    </sheetView>
  </sheetViews>
  <sheetFormatPr baseColWidth="10" defaultRowHeight="18.75" x14ac:dyDescent="0.3"/>
  <cols>
    <col min="1" max="1" width="115.42578125" style="3" customWidth="1"/>
    <col min="2" max="16384" width="11.42578125" style="19"/>
  </cols>
  <sheetData>
    <row r="1" spans="1:1" x14ac:dyDescent="0.25">
      <c r="A1" s="15" t="s">
        <v>302</v>
      </c>
    </row>
    <row r="2" spans="1:1" ht="56.25" x14ac:dyDescent="0.3">
      <c r="A2" s="3" t="s">
        <v>303</v>
      </c>
    </row>
    <row r="3" spans="1:1" ht="37.5" x14ac:dyDescent="0.3">
      <c r="A3" s="3" t="s">
        <v>304</v>
      </c>
    </row>
    <row r="5" spans="1:1" ht="15" x14ac:dyDescent="0.25">
      <c r="A5" s="21" t="s">
        <v>334</v>
      </c>
    </row>
  </sheetData>
  <sheetProtection sheet="1" objects="1" scenarios="1"/>
  <hyperlinks>
    <hyperlink ref="A5" location="'électricité incendie'!A1" display="Retour" xr:uid="{00000000-0004-0000-3A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H52:I60"/>
  <sheetViews>
    <sheetView showGridLines="0" showRowColHeaders="0" topLeftCell="A31" workbookViewId="0">
      <selection activeCell="H57" sqref="H57"/>
    </sheetView>
  </sheetViews>
  <sheetFormatPr baseColWidth="10" defaultRowHeight="15" x14ac:dyDescent="0.25"/>
  <cols>
    <col min="1" max="6" width="11.42578125" style="19"/>
    <col min="7" max="7" width="3.28515625" style="19" customWidth="1"/>
    <col min="8" max="8" width="19.5703125" style="19" customWidth="1"/>
    <col min="9" max="16384" width="11.42578125" style="19"/>
  </cols>
  <sheetData>
    <row r="52" spans="8:9" ht="24.95" customHeight="1" x14ac:dyDescent="0.25">
      <c r="H52" s="191" t="s">
        <v>341</v>
      </c>
      <c r="I52" s="191"/>
    </row>
    <row r="54" spans="8:9" ht="24.95" customHeight="1" x14ac:dyDescent="0.25">
      <c r="H54" s="21" t="s">
        <v>356</v>
      </c>
    </row>
    <row r="55" spans="8:9" ht="24.95" customHeight="1" x14ac:dyDescent="0.25">
      <c r="H55" s="21" t="s">
        <v>338</v>
      </c>
    </row>
    <row r="56" spans="8:9" ht="45" x14ac:dyDescent="0.25">
      <c r="H56" s="180" t="s">
        <v>361</v>
      </c>
    </row>
    <row r="57" spans="8:9" ht="45" x14ac:dyDescent="0.25">
      <c r="H57" s="180" t="s">
        <v>353</v>
      </c>
    </row>
    <row r="58" spans="8:9" ht="30" x14ac:dyDescent="0.25">
      <c r="H58" s="180" t="s">
        <v>354</v>
      </c>
    </row>
    <row r="59" spans="8:9" ht="45" x14ac:dyDescent="0.25">
      <c r="H59" s="180" t="s">
        <v>355</v>
      </c>
    </row>
    <row r="60" spans="8:9" ht="24.95" customHeight="1" x14ac:dyDescent="0.25">
      <c r="H60" s="21" t="s">
        <v>357</v>
      </c>
    </row>
  </sheetData>
  <sheetProtection sheet="1" objects="1" scenarios="1"/>
  <mergeCells count="1">
    <mergeCell ref="H52:I52"/>
  </mergeCells>
  <hyperlinks>
    <hyperlink ref="H52:I52" location="code!A1" display="Code du travail" xr:uid="{00000000-0004-0000-0500-000000000000}"/>
    <hyperlink ref="H55" location="directives!A1" display="Introduction" xr:uid="{00000000-0004-0000-0500-000001000000}"/>
    <hyperlink ref="H59" location="'mise en pratique'!A1" display="Mise en oeuvre de l'outil dans l'entreprise" xr:uid="{00000000-0004-0000-0500-000002000000}"/>
    <hyperlink ref="H60" location="Accueil!A1" display="Accueil" xr:uid="{00000000-0004-0000-0500-000003000000}"/>
    <hyperlink ref="H56" location="Obligations!A1" display="Les obligations des utilisateurs de machines" xr:uid="{00000000-0004-0000-0500-000004000000}"/>
    <hyperlink ref="H57" location="'domaine appli'!A1" display="Domaine d’application  de l’outil proposé" xr:uid="{00000000-0004-0000-0500-000005000000}"/>
    <hyperlink ref="H58" location="'fonctionnement outil'!A1" display="Fonctionnement de l’outil" xr:uid="{00000000-0004-0000-0500-000006000000}"/>
    <hyperlink ref="H54:I54" location="présentation!A1" display="Retour Objectifs" xr:uid="{00000000-0004-0000-0500-000007000000}"/>
    <hyperlink ref="H54" location="présentation!A1" display="Objectifs de l'outil" xr:uid="{00000000-0004-0000-0500-000008000000}"/>
  </hyperlinks>
  <pageMargins left="0.70866141732283472" right="0.70866141732283472" top="0.74803149606299213" bottom="0.74803149606299213" header="0.31496062992125984" footer="0.31496062992125984"/>
  <pageSetup paperSize="9" scale="76" fitToHeight="1000"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16"/>
  <sheetViews>
    <sheetView showGridLines="0" showRowColHeaders="0" workbookViewId="0">
      <selection activeCell="A16" sqref="A16"/>
    </sheetView>
  </sheetViews>
  <sheetFormatPr baseColWidth="10" defaultRowHeight="18.75" x14ac:dyDescent="0.3"/>
  <cols>
    <col min="1" max="1" width="115.42578125" style="3" customWidth="1"/>
    <col min="2" max="16384" width="11.42578125" style="19"/>
  </cols>
  <sheetData>
    <row r="1" spans="1:1" x14ac:dyDescent="0.25">
      <c r="A1" s="15" t="s">
        <v>305</v>
      </c>
    </row>
    <row r="2" spans="1:1" ht="37.5" x14ac:dyDescent="0.3">
      <c r="A2" s="3" t="s">
        <v>306</v>
      </c>
    </row>
    <row r="3" spans="1:1" ht="37.5" x14ac:dyDescent="0.3">
      <c r="A3" s="3" t="s">
        <v>307</v>
      </c>
    </row>
    <row r="4" spans="1:1" ht="56.25" x14ac:dyDescent="0.3">
      <c r="A4" s="3" t="s">
        <v>308</v>
      </c>
    </row>
    <row r="5" spans="1:1" x14ac:dyDescent="0.3">
      <c r="A5" s="3" t="s">
        <v>309</v>
      </c>
    </row>
    <row r="6" spans="1:1" x14ac:dyDescent="0.3">
      <c r="A6" s="3" t="s">
        <v>311</v>
      </c>
    </row>
    <row r="7" spans="1:1" x14ac:dyDescent="0.3">
      <c r="A7" s="3" t="s">
        <v>312</v>
      </c>
    </row>
    <row r="8" spans="1:1" x14ac:dyDescent="0.3">
      <c r="A8" s="3" t="s">
        <v>313</v>
      </c>
    </row>
    <row r="9" spans="1:1" x14ac:dyDescent="0.3">
      <c r="A9" s="3" t="s">
        <v>314</v>
      </c>
    </row>
    <row r="10" spans="1:1" x14ac:dyDescent="0.3">
      <c r="A10" s="3" t="s">
        <v>310</v>
      </c>
    </row>
    <row r="11" spans="1:1" x14ac:dyDescent="0.3">
      <c r="A11" s="3" t="s">
        <v>315</v>
      </c>
    </row>
    <row r="12" spans="1:1" x14ac:dyDescent="0.3">
      <c r="A12" s="3" t="s">
        <v>316</v>
      </c>
    </row>
    <row r="13" spans="1:1" x14ac:dyDescent="0.3">
      <c r="A13" s="3" t="s">
        <v>317</v>
      </c>
    </row>
    <row r="14" spans="1:1" ht="15" x14ac:dyDescent="0.25">
      <c r="A14" s="190" t="s">
        <v>415</v>
      </c>
    </row>
    <row r="16" spans="1:1" ht="15" x14ac:dyDescent="0.25">
      <c r="A16" s="21" t="s">
        <v>334</v>
      </c>
    </row>
  </sheetData>
  <sheetProtection sheet="1" objects="1" scenarios="1"/>
  <hyperlinks>
    <hyperlink ref="A14" r:id="rId1" xr:uid="{00000000-0004-0000-3B00-000000000000}"/>
    <hyperlink ref="A16" location="'électricité incendie'!A1" display="Retour" xr:uid="{00000000-0004-0000-3B00-000001000000}"/>
  </hyperlinks>
  <pageMargins left="0.7" right="0.7" top="0.75" bottom="0.75" header="0.3" footer="0.3"/>
  <pageSetup paperSize="9" orientation="portrait"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6"/>
  <sheetViews>
    <sheetView showGridLines="0" showRowColHeaders="0" workbookViewId="0">
      <selection activeCell="A6" sqref="A6"/>
    </sheetView>
  </sheetViews>
  <sheetFormatPr baseColWidth="10" defaultRowHeight="18.75" x14ac:dyDescent="0.3"/>
  <cols>
    <col min="1" max="1" width="115.42578125" style="3" customWidth="1"/>
    <col min="2" max="16384" width="11.42578125" style="19"/>
  </cols>
  <sheetData>
    <row r="1" spans="1:1" x14ac:dyDescent="0.25">
      <c r="A1" s="15" t="s">
        <v>318</v>
      </c>
    </row>
    <row r="2" spans="1:1" ht="93.75" x14ac:dyDescent="0.3">
      <c r="A2" s="3" t="s">
        <v>319</v>
      </c>
    </row>
    <row r="3" spans="1:1" ht="93.75" x14ac:dyDescent="0.3">
      <c r="A3" s="3" t="s">
        <v>320</v>
      </c>
    </row>
    <row r="4" spans="1:1" ht="15" x14ac:dyDescent="0.25">
      <c r="A4" s="190" t="s">
        <v>416</v>
      </c>
    </row>
    <row r="6" spans="1:1" ht="15" x14ac:dyDescent="0.25">
      <c r="A6" s="21" t="s">
        <v>334</v>
      </c>
    </row>
  </sheetData>
  <sheetProtection sheet="1" objects="1" scenarios="1"/>
  <hyperlinks>
    <hyperlink ref="A4" r:id="rId1" xr:uid="{00000000-0004-0000-3C00-000000000000}"/>
    <hyperlink ref="A6" location="'électricité incendie'!A1" display="Retour" xr:uid="{00000000-0004-0000-3C00-000001000000}"/>
  </hyperlinks>
  <pageMargins left="0.7" right="0.7" top="0.75" bottom="0.75" header="0.3" footer="0.3"/>
  <pageSetup paperSize="9" orientation="portrait"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15"/>
  <sheetViews>
    <sheetView showGridLines="0" showRowColHeaders="0" zoomScaleNormal="100" workbookViewId="0">
      <selection activeCell="A15" sqref="A15"/>
    </sheetView>
  </sheetViews>
  <sheetFormatPr baseColWidth="10" defaultRowHeight="18.75" x14ac:dyDescent="0.3"/>
  <cols>
    <col min="1" max="1" width="115.42578125" style="3" customWidth="1"/>
    <col min="2" max="16384" width="11.42578125" style="19"/>
  </cols>
  <sheetData>
    <row r="1" spans="1:1" x14ac:dyDescent="0.25">
      <c r="A1" s="15" t="s">
        <v>321</v>
      </c>
    </row>
    <row r="2" spans="1:1" ht="75" x14ac:dyDescent="0.3">
      <c r="A2" s="3" t="s">
        <v>322</v>
      </c>
    </row>
    <row r="3" spans="1:1" ht="56.25" x14ac:dyDescent="0.3">
      <c r="A3" s="3" t="s">
        <v>323</v>
      </c>
    </row>
    <row r="4" spans="1:1" ht="37.5" x14ac:dyDescent="0.3">
      <c r="A4" s="3" t="s">
        <v>324</v>
      </c>
    </row>
    <row r="5" spans="1:1" x14ac:dyDescent="0.3">
      <c r="A5" s="3" t="s">
        <v>325</v>
      </c>
    </row>
    <row r="6" spans="1:1" x14ac:dyDescent="0.3">
      <c r="A6" s="3" t="s">
        <v>326</v>
      </c>
    </row>
    <row r="7" spans="1:1" x14ac:dyDescent="0.3">
      <c r="A7" s="3" t="s">
        <v>327</v>
      </c>
    </row>
    <row r="8" spans="1:1" x14ac:dyDescent="0.3">
      <c r="A8" s="3" t="s">
        <v>328</v>
      </c>
    </row>
    <row r="9" spans="1:1" x14ac:dyDescent="0.3">
      <c r="A9" s="3" t="s">
        <v>329</v>
      </c>
    </row>
    <row r="10" spans="1:1" ht="37.5" x14ac:dyDescent="0.3">
      <c r="A10" s="3" t="s">
        <v>330</v>
      </c>
    </row>
    <row r="11" spans="1:1" ht="150" x14ac:dyDescent="0.3">
      <c r="A11" s="3" t="s">
        <v>331</v>
      </c>
    </row>
    <row r="12" spans="1:1" ht="15" x14ac:dyDescent="0.25">
      <c r="A12" s="20" t="s">
        <v>332</v>
      </c>
    </row>
    <row r="13" spans="1:1" ht="15" x14ac:dyDescent="0.25">
      <c r="A13" s="20" t="s">
        <v>333</v>
      </c>
    </row>
    <row r="15" spans="1:1" ht="15" x14ac:dyDescent="0.25">
      <c r="A15" s="21" t="s">
        <v>334</v>
      </c>
    </row>
  </sheetData>
  <sheetProtection sheet="1" objects="1" scenarios="1"/>
  <hyperlinks>
    <hyperlink ref="A12" r:id="rId1" xr:uid="{00000000-0004-0000-3D00-000000000000}"/>
    <hyperlink ref="A13" r:id="rId2" xr:uid="{00000000-0004-0000-3D00-000001000000}"/>
    <hyperlink ref="A15" location="'électricité incendie'!A1" display="Retour" xr:uid="{00000000-0004-0000-3D00-000002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H43:I43"/>
  <sheetViews>
    <sheetView showGridLines="0" showRowColHeaders="0" topLeftCell="A10" workbookViewId="0">
      <selection activeCell="H43" sqref="H43:I43"/>
    </sheetView>
  </sheetViews>
  <sheetFormatPr baseColWidth="10" defaultRowHeight="15" x14ac:dyDescent="0.25"/>
  <cols>
    <col min="1" max="16384" width="11.42578125" style="19"/>
  </cols>
  <sheetData>
    <row r="43" spans="8:9" ht="24.95" customHeight="1" x14ac:dyDescent="0.25">
      <c r="H43" s="191" t="s">
        <v>334</v>
      </c>
      <c r="I43" s="191"/>
    </row>
  </sheetData>
  <sheetProtection sheet="1" objects="1" scenarios="1"/>
  <mergeCells count="1">
    <mergeCell ref="H43:I43"/>
  </mergeCells>
  <hyperlinks>
    <hyperlink ref="H43:I43" location="Obligations!H52" display="Retour" xr:uid="{00000000-0004-0000-0600-000000000000}"/>
  </hyperlinks>
  <pageMargins left="0.70866141732283472" right="0.70866141732283472" top="0.74803149606299213" bottom="0.74803149606299213" header="0.31496062992125984" footer="0.31496062992125984"/>
  <pageSetup paperSize="9" scale="76" fitToHeight="100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H81:H87"/>
  <sheetViews>
    <sheetView showGridLines="0" showRowColHeaders="0" topLeftCell="A70" workbookViewId="0">
      <selection activeCell="H85" sqref="H85"/>
    </sheetView>
  </sheetViews>
  <sheetFormatPr baseColWidth="10" defaultRowHeight="15" x14ac:dyDescent="0.25"/>
  <cols>
    <col min="1" max="6" width="11.42578125" style="19"/>
    <col min="7" max="7" width="3.28515625" style="19" customWidth="1"/>
    <col min="8" max="8" width="19.5703125" style="19" customWidth="1"/>
    <col min="9" max="16384" width="11.42578125" style="19"/>
  </cols>
  <sheetData>
    <row r="81" spans="8:8" ht="24.95" customHeight="1" x14ac:dyDescent="0.25">
      <c r="H81" s="21" t="s">
        <v>356</v>
      </c>
    </row>
    <row r="82" spans="8:8" ht="24.95" customHeight="1" x14ac:dyDescent="0.25">
      <c r="H82" s="21" t="s">
        <v>338</v>
      </c>
    </row>
    <row r="83" spans="8:8" ht="45" x14ac:dyDescent="0.25">
      <c r="H83" s="180" t="s">
        <v>361</v>
      </c>
    </row>
    <row r="84" spans="8:8" ht="45" x14ac:dyDescent="0.25">
      <c r="H84" s="180" t="s">
        <v>353</v>
      </c>
    </row>
    <row r="85" spans="8:8" ht="30" x14ac:dyDescent="0.25">
      <c r="H85" s="180" t="s">
        <v>354</v>
      </c>
    </row>
    <row r="86" spans="8:8" ht="45" x14ac:dyDescent="0.25">
      <c r="H86" s="180" t="s">
        <v>355</v>
      </c>
    </row>
    <row r="87" spans="8:8" ht="24.95" customHeight="1" x14ac:dyDescent="0.25">
      <c r="H87" s="21" t="s">
        <v>357</v>
      </c>
    </row>
  </sheetData>
  <sheetProtection sheet="1" objects="1" scenarios="1"/>
  <hyperlinks>
    <hyperlink ref="H82" location="directives!A1" display="Introduction" xr:uid="{00000000-0004-0000-0700-000000000000}"/>
    <hyperlink ref="H86" location="'mise en pratique'!A1" display="Mise en oeuvre de l'outil dans l'entreprise" xr:uid="{00000000-0004-0000-0700-000001000000}"/>
    <hyperlink ref="H87" location="Accueil!A1" display="Accueil" xr:uid="{00000000-0004-0000-0700-000002000000}"/>
    <hyperlink ref="H84" location="'domaine appli'!A1" display="Domaine d’application  de l’outil proposé" xr:uid="{00000000-0004-0000-0700-000003000000}"/>
    <hyperlink ref="H85" location="'fonctionnement outil'!A1" display="Fonctionnement de l’outil" xr:uid="{00000000-0004-0000-0700-000004000000}"/>
    <hyperlink ref="H81:I81" location="présentation!A1" display="Retour Objectifs" xr:uid="{00000000-0004-0000-0700-000005000000}"/>
    <hyperlink ref="H81" location="présentation!A1" display="Objectifs de l'outil" xr:uid="{00000000-0004-0000-0700-000006000000}"/>
    <hyperlink ref="H83" location="Obligations!A1" display="Les obligations des utilisateurs de machines" xr:uid="{00000000-0004-0000-0700-000007000000}"/>
  </hyperlinks>
  <pageMargins left="0.70866141732283472" right="0.70866141732283472" top="0.74803149606299213" bottom="0.74803149606299213" header="0.31496062992125984" footer="0.31496062992125984"/>
  <pageSetup paperSize="9" scale="76" fitToHeight="100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H166:H172"/>
  <sheetViews>
    <sheetView showGridLines="0" showRowColHeaders="0" topLeftCell="A148" workbookViewId="0">
      <selection activeCell="H171" sqref="H171"/>
    </sheetView>
  </sheetViews>
  <sheetFormatPr baseColWidth="10" defaultRowHeight="15" x14ac:dyDescent="0.25"/>
  <cols>
    <col min="1" max="6" width="11.42578125" style="19"/>
    <col min="7" max="7" width="3.28515625" style="19" customWidth="1"/>
    <col min="8" max="8" width="19.5703125" style="19" customWidth="1"/>
    <col min="9" max="16384" width="11.42578125" style="19"/>
  </cols>
  <sheetData>
    <row r="166" spans="8:8" ht="24.95" customHeight="1" x14ac:dyDescent="0.25">
      <c r="H166" s="21" t="s">
        <v>356</v>
      </c>
    </row>
    <row r="167" spans="8:8" ht="24.95" customHeight="1" x14ac:dyDescent="0.25">
      <c r="H167" s="21" t="s">
        <v>338</v>
      </c>
    </row>
    <row r="168" spans="8:8" ht="45" x14ac:dyDescent="0.25">
      <c r="H168" s="180" t="s">
        <v>361</v>
      </c>
    </row>
    <row r="169" spans="8:8" ht="45" x14ac:dyDescent="0.25">
      <c r="H169" s="180" t="s">
        <v>353</v>
      </c>
    </row>
    <row r="170" spans="8:8" ht="30" x14ac:dyDescent="0.25">
      <c r="H170" s="180" t="s">
        <v>354</v>
      </c>
    </row>
    <row r="171" spans="8:8" ht="45" x14ac:dyDescent="0.25">
      <c r="H171" s="180" t="s">
        <v>355</v>
      </c>
    </row>
    <row r="172" spans="8:8" ht="24.95" customHeight="1" x14ac:dyDescent="0.25">
      <c r="H172" s="21" t="s">
        <v>357</v>
      </c>
    </row>
  </sheetData>
  <sheetProtection sheet="1" objects="1" scenarios="1"/>
  <hyperlinks>
    <hyperlink ref="H167" location="directives!A1" display="Introduction" xr:uid="{00000000-0004-0000-0800-000000000000}"/>
    <hyperlink ref="H171" location="'mise en pratique'!A1" display="Mise en oeuvre de l'outil dans l'entreprise" xr:uid="{00000000-0004-0000-0800-000001000000}"/>
    <hyperlink ref="H172" location="Accueil!A1" display="Accueil" xr:uid="{00000000-0004-0000-0800-000002000000}"/>
    <hyperlink ref="H169" location="'domaine appli'!A1" display="Domaine d’application  de l’outil proposé" xr:uid="{00000000-0004-0000-0800-000003000000}"/>
    <hyperlink ref="H170" location="'fonctionnement outil'!A1" display="Fonctionnement de l’outil" xr:uid="{00000000-0004-0000-0800-000004000000}"/>
    <hyperlink ref="H166:I166" location="présentation!A1" display="Retour Objectifs" xr:uid="{00000000-0004-0000-0800-000005000000}"/>
    <hyperlink ref="H166" location="présentation!A1" display="Objectifs de l'outil" xr:uid="{00000000-0004-0000-0800-000006000000}"/>
    <hyperlink ref="H168" location="Obligations!A1" display="Les obligations des utilisateurs de machines" xr:uid="{00000000-0004-0000-0800-000007000000}"/>
  </hyperlinks>
  <pageMargins left="0.70866141732283472" right="0.70866141732283472" top="0.74803149606299213" bottom="0.74803149606299213" header="0.31496062992125984" footer="0.31496062992125984"/>
  <pageSetup paperSize="9" scale="76" fitToHeight="1000" orientation="portrait" r:id="rId1"/>
  <drawing r:id="rId2"/>
</worksheet>
</file>

<file path=docMetadata/LabelInfo.xml><?xml version="1.0" encoding="utf-8"?>
<clbl:labelList xmlns:clbl="http://schemas.microsoft.com/office/2020/mipLabelMetadata">
  <clbl:label id="{c8ed0d54-54d7-4498-9042-bf1d68447b7b}" enabled="1" method="Privileged" siteId="{7512341a-42c3-44bb-beee-e013048f124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62</vt:i4>
      </vt:variant>
      <vt:variant>
        <vt:lpstr>Plages nommées</vt:lpstr>
      </vt:variant>
      <vt:variant>
        <vt:i4>8</vt:i4>
      </vt:variant>
    </vt:vector>
  </HeadingPairs>
  <TitlesOfParts>
    <vt:vector size="70" baseType="lpstr">
      <vt:lpstr>Accueil</vt:lpstr>
      <vt:lpstr>Liens</vt:lpstr>
      <vt:lpstr>Norme</vt:lpstr>
      <vt:lpstr>présentation</vt:lpstr>
      <vt:lpstr>directives</vt:lpstr>
      <vt:lpstr>Obligations</vt:lpstr>
      <vt:lpstr>code</vt:lpstr>
      <vt:lpstr>domaine appli</vt:lpstr>
      <vt:lpstr>fonctionnement outil</vt:lpstr>
      <vt:lpstr>mise en pratique</vt:lpstr>
      <vt:lpstr>page de garde</vt:lpstr>
      <vt:lpstr>Sommaire</vt:lpstr>
      <vt:lpstr>mesures organisationnelles</vt:lpstr>
      <vt:lpstr>environnement</vt:lpstr>
      <vt:lpstr>protecteurs</vt:lpstr>
      <vt:lpstr>organes de service</vt:lpstr>
      <vt:lpstr>alerte signalisation</vt:lpstr>
      <vt:lpstr>isolation énergie</vt:lpstr>
      <vt:lpstr>émissions</vt:lpstr>
      <vt:lpstr>électricité incendie</vt:lpstr>
      <vt:lpstr>Synthèse</vt:lpstr>
      <vt:lpstr>Analyse</vt:lpstr>
      <vt:lpstr>notice</vt:lpstr>
      <vt:lpstr>fiche poste</vt:lpstr>
      <vt:lpstr>formation</vt:lpstr>
      <vt:lpstr>maintenance</vt:lpstr>
      <vt:lpstr>Entre extérieure</vt:lpstr>
      <vt:lpstr>consignation</vt:lpstr>
      <vt:lpstr>plain pied</vt:lpstr>
      <vt:lpstr>partie mobile</vt:lpstr>
      <vt:lpstr>bruit</vt:lpstr>
      <vt:lpstr>pollution</vt:lpstr>
      <vt:lpstr>engin</vt:lpstr>
      <vt:lpstr>Hauteur</vt:lpstr>
      <vt:lpstr>brûlure</vt:lpstr>
      <vt:lpstr>éclairage</vt:lpstr>
      <vt:lpstr>expli protecteurs</vt:lpstr>
      <vt:lpstr>transmission</vt:lpstr>
      <vt:lpstr>élément mobile</vt:lpstr>
      <vt:lpstr>enfermement</vt:lpstr>
      <vt:lpstr>projection</vt:lpstr>
      <vt:lpstr>organe service</vt:lpstr>
      <vt:lpstr>mise en marche</vt:lpstr>
      <vt:lpstr>sélection</vt:lpstr>
      <vt:lpstr>identification</vt:lpstr>
      <vt:lpstr>positionnement</vt:lpstr>
      <vt:lpstr>Vision</vt:lpstr>
      <vt:lpstr>actionnement inopiné</vt:lpstr>
      <vt:lpstr>arrêt normal</vt:lpstr>
      <vt:lpstr>arrêt urgence</vt:lpstr>
      <vt:lpstr>procédure arrêt urgence</vt:lpstr>
      <vt:lpstr>information</vt:lpstr>
      <vt:lpstr>avertissement</vt:lpstr>
      <vt:lpstr>énergie résiduelle</vt:lpstr>
      <vt:lpstr>isolation</vt:lpstr>
      <vt:lpstr>émission</vt:lpstr>
      <vt:lpstr>équipement complémentaire</vt:lpstr>
      <vt:lpstr>électrique</vt:lpstr>
      <vt:lpstr>alim élec</vt:lpstr>
      <vt:lpstr>élec statique</vt:lpstr>
      <vt:lpstr>champ magnétique</vt:lpstr>
      <vt:lpstr>incendie</vt:lpstr>
      <vt:lpstr>'alerte signalisation'!Impression_des_titres</vt:lpstr>
      <vt:lpstr>'électricité incendie'!Impression_des_titres</vt:lpstr>
      <vt:lpstr>émissions!Impression_des_titres</vt:lpstr>
      <vt:lpstr>environnement!Impression_des_titres</vt:lpstr>
      <vt:lpstr>'isolation énergie'!Impression_des_titres</vt:lpstr>
      <vt:lpstr>'mesures organisationnelles'!Impression_des_titres</vt:lpstr>
      <vt:lpstr>'organes de service'!Impression_des_titres</vt:lpstr>
      <vt:lpstr>protecteurs!Impression_des_titres</vt:lpstr>
    </vt:vector>
  </TitlesOfParts>
  <Company>CNAV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D825309</dc:creator>
  <cp:lastModifiedBy>NORDERA Frédéric</cp:lastModifiedBy>
  <cp:lastPrinted>2023-12-19T09:07:38Z</cp:lastPrinted>
  <dcterms:created xsi:type="dcterms:W3CDTF">2012-11-21T09:02:29Z</dcterms:created>
  <dcterms:modified xsi:type="dcterms:W3CDTF">2023-12-19T09:30:22Z</dcterms:modified>
</cp:coreProperties>
</file>